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6700" windowHeight="13170"/>
  </bookViews>
  <sheets>
    <sheet name="Quote Form" sheetId="1" r:id="rId1"/>
    <sheet name="Tooling" sheetId="2" r:id="rId2"/>
  </sheets>
  <externalReferences>
    <externalReference r:id="rId3"/>
  </externalReferences>
  <calcPr calcId="145621" iterate="1"/>
</workbook>
</file>

<file path=xl/calcChain.xml><?xml version="1.0" encoding="utf-8"?>
<calcChain xmlns="http://schemas.openxmlformats.org/spreadsheetml/2006/main">
  <c r="BC11" i="2" l="1"/>
  <c r="S21" i="2"/>
  <c r="U21" i="2" s="1"/>
  <c r="S22" i="2"/>
  <c r="U22" i="2"/>
  <c r="S23" i="2"/>
  <c r="U23" i="2" s="1"/>
  <c r="S24" i="2"/>
  <c r="U24" i="2"/>
  <c r="S25" i="2"/>
  <c r="U25" i="2" s="1"/>
  <c r="S26" i="2"/>
  <c r="U26" i="2"/>
  <c r="S27" i="2"/>
  <c r="U27" i="2" s="1"/>
  <c r="S28" i="2"/>
  <c r="U28" i="2"/>
  <c r="S29" i="2"/>
  <c r="U29" i="2" s="1"/>
  <c r="S30" i="2"/>
  <c r="U30" i="2"/>
  <c r="S31" i="2"/>
  <c r="U31" i="2" s="1"/>
  <c r="S32" i="2"/>
  <c r="U32" i="2"/>
  <c r="S33" i="2"/>
  <c r="U33" i="2" s="1"/>
  <c r="S34" i="2"/>
  <c r="U34" i="2"/>
  <c r="S35" i="2"/>
  <c r="U35" i="2" s="1"/>
  <c r="S36" i="2"/>
  <c r="U36" i="2"/>
  <c r="S37" i="2"/>
  <c r="U37" i="2" s="1"/>
  <c r="S38" i="2"/>
  <c r="U38" i="2"/>
  <c r="S39" i="2"/>
  <c r="U39" i="2" s="1"/>
  <c r="S40" i="2"/>
  <c r="U40" i="2"/>
  <c r="S41" i="2"/>
  <c r="U41" i="2" s="1"/>
  <c r="S42" i="2"/>
  <c r="U42" i="2"/>
  <c r="S43" i="2"/>
  <c r="U43" i="2" s="1"/>
  <c r="S44" i="2"/>
  <c r="U44" i="2"/>
  <c r="S45" i="2"/>
  <c r="U45" i="2" s="1"/>
  <c r="S46" i="2"/>
  <c r="U46" i="2"/>
  <c r="S47" i="2"/>
  <c r="U47" i="2" s="1"/>
  <c r="S48" i="2"/>
  <c r="U48" i="2"/>
  <c r="S49" i="2"/>
  <c r="U49" i="2" s="1"/>
  <c r="S50" i="2"/>
  <c r="U50" i="2"/>
  <c r="S51" i="2"/>
  <c r="U51" i="2" s="1"/>
  <c r="S52" i="2"/>
  <c r="U52" i="2"/>
  <c r="S53" i="2"/>
  <c r="U53" i="2" s="1"/>
  <c r="S54" i="2"/>
  <c r="U54" i="2"/>
  <c r="S55" i="2"/>
  <c r="U55" i="2" s="1"/>
  <c r="S56" i="2"/>
  <c r="U56" i="2"/>
  <c r="S57" i="2"/>
  <c r="U57" i="2" s="1"/>
  <c r="S58" i="2"/>
  <c r="U58" i="2"/>
  <c r="S59" i="2"/>
  <c r="U59" i="2" s="1"/>
  <c r="S60" i="2"/>
  <c r="U60" i="2"/>
  <c r="S61" i="2"/>
  <c r="U61" i="2" s="1"/>
  <c r="P62" i="2"/>
  <c r="Q62" i="2"/>
  <c r="R62" i="2"/>
  <c r="T62" i="2"/>
  <c r="AL85" i="1"/>
  <c r="AH85" i="1"/>
  <c r="AL84" i="1"/>
  <c r="AH84" i="1"/>
  <c r="AL83" i="1"/>
  <c r="AH83" i="1"/>
  <c r="AM82" i="1"/>
  <c r="AL82" i="1"/>
  <c r="AI82" i="1"/>
  <c r="AH82" i="1"/>
  <c r="AL78" i="1"/>
  <c r="AH78" i="1"/>
  <c r="AL77" i="1"/>
  <c r="AH77" i="1"/>
  <c r="AL76" i="1"/>
  <c r="AH76" i="1"/>
  <c r="U73" i="1"/>
  <c r="S72" i="1"/>
  <c r="AK82" i="1" s="1"/>
  <c r="AK86" i="1" s="1"/>
  <c r="Q72" i="1"/>
  <c r="AG82" i="1" s="1"/>
  <c r="AG86" i="1" s="1"/>
  <c r="S64" i="1"/>
  <c r="S65" i="1" s="1"/>
  <c r="S63" i="1"/>
  <c r="Q63" i="1"/>
  <c r="U63" i="1" s="1"/>
  <c r="U62" i="1"/>
  <c r="Q62" i="1"/>
  <c r="Q61" i="1"/>
  <c r="U61" i="1" s="1"/>
  <c r="U60" i="1"/>
  <c r="Q60" i="1"/>
  <c r="Q59" i="1"/>
  <c r="U59" i="1" s="1"/>
  <c r="U58" i="1"/>
  <c r="Q58" i="1"/>
  <c r="Q57" i="1"/>
  <c r="U57" i="1" s="1"/>
  <c r="U56" i="1"/>
  <c r="Q56" i="1"/>
  <c r="Q55" i="1"/>
  <c r="U55" i="1" s="1"/>
  <c r="U50" i="1"/>
  <c r="S50" i="1"/>
  <c r="S51" i="1" s="1"/>
  <c r="Q50" i="1"/>
  <c r="Q49" i="1"/>
  <c r="U49" i="1" s="1"/>
  <c r="U48" i="1"/>
  <c r="Q48" i="1"/>
  <c r="Q47" i="1"/>
  <c r="U47" i="1" s="1"/>
  <c r="U46" i="1"/>
  <c r="Q46" i="1"/>
  <c r="Q45" i="1"/>
  <c r="U45" i="1" s="1"/>
  <c r="U44" i="1"/>
  <c r="Q44" i="1"/>
  <c r="Q43" i="1"/>
  <c r="U43" i="1" s="1"/>
  <c r="U42" i="1"/>
  <c r="Q42" i="1"/>
  <c r="BC41" i="1"/>
  <c r="U41" i="1"/>
  <c r="Q41" i="1"/>
  <c r="BC40" i="1"/>
  <c r="Q40" i="1"/>
  <c r="Q51" i="1" s="1"/>
  <c r="P35" i="1"/>
  <c r="S34" i="1"/>
  <c r="S35" i="1" s="1"/>
  <c r="S66" i="1" s="1"/>
  <c r="Q34" i="1"/>
  <c r="Q35" i="1" s="1"/>
  <c r="Q66" i="1" s="1"/>
  <c r="U66" i="1" s="1"/>
  <c r="U33" i="1"/>
  <c r="U32" i="1"/>
  <c r="U31" i="1"/>
  <c r="U30" i="1"/>
  <c r="U29" i="1"/>
  <c r="U28" i="1"/>
  <c r="U27" i="1"/>
  <c r="BC26" i="1"/>
  <c r="U26" i="1"/>
  <c r="BC25" i="1"/>
  <c r="U25" i="1"/>
  <c r="BC24" i="1"/>
  <c r="U24" i="1"/>
  <c r="BC23" i="1"/>
  <c r="U23" i="1"/>
  <c r="BC22" i="1"/>
  <c r="U22" i="1"/>
  <c r="BC21" i="1"/>
  <c r="U21" i="1"/>
  <c r="BC20" i="1"/>
  <c r="U20" i="1"/>
  <c r="BC19" i="1"/>
  <c r="BC18" i="1"/>
  <c r="BC17" i="1"/>
  <c r="BC16" i="1"/>
  <c r="BC11" i="1"/>
  <c r="S62" i="2" l="1"/>
  <c r="U62" i="2" s="1"/>
  <c r="U35" i="1"/>
  <c r="Q67" i="1"/>
  <c r="U67" i="1" s="1"/>
  <c r="Q68" i="1"/>
  <c r="AK83" i="1"/>
  <c r="AK85" i="1"/>
  <c r="S67" i="1"/>
  <c r="S68" i="1"/>
  <c r="I69" i="1" s="1"/>
  <c r="S70" i="1"/>
  <c r="AK76" i="1" s="1"/>
  <c r="AK79" i="1" s="1"/>
  <c r="AK77" i="1" s="1"/>
  <c r="AG85" i="1"/>
  <c r="AG84" i="1"/>
  <c r="AG83" i="1"/>
  <c r="AK78" i="1"/>
  <c r="AK84" i="1"/>
  <c r="U72" i="1"/>
  <c r="U34" i="1"/>
  <c r="Q64" i="1"/>
  <c r="U40" i="1"/>
  <c r="U51" i="1" s="1"/>
  <c r="U64" i="1" l="1"/>
  <c r="Q65" i="1"/>
  <c r="U68" i="1"/>
  <c r="Q69" i="1"/>
  <c r="U69" i="1" s="1"/>
  <c r="Q70" i="1" l="1"/>
  <c r="U65" i="1"/>
  <c r="AG76" i="1" l="1"/>
  <c r="AG79" i="1" s="1"/>
  <c r="U70" i="1"/>
  <c r="AG78" i="1" l="1"/>
  <c r="AG77" i="1"/>
</calcChain>
</file>

<file path=xl/comments1.xml><?xml version="1.0" encoding="utf-8"?>
<comments xmlns="http://schemas.openxmlformats.org/spreadsheetml/2006/main">
  <authors>
    <author>Property of Michelle Sammon</author>
    <author>Property of</author>
    <author>Chuck Dupree</author>
    <author>James B Lantzky</author>
    <author>Eric J Rechtenbach</author>
  </authors>
  <commentList>
    <comment ref="B3" authorId="0">
      <text>
        <r>
          <rPr>
            <sz val="8"/>
            <color indexed="81"/>
            <rFont val="Tahoma"/>
            <family val="2"/>
          </rPr>
          <t xml:space="preserve">Product Description that the part is used on
</t>
        </r>
      </text>
    </comment>
    <comment ref="J3" authorId="0">
      <text>
        <r>
          <rPr>
            <sz val="8"/>
            <color indexed="81"/>
            <rFont val="Tahoma"/>
            <family val="2"/>
          </rPr>
          <t xml:space="preserve">This is the date that the part will be first used on the production line. Date the supplier will change the price on Deere invoices.  Note that this must be agreed to by TMA. (Failure to get TMA agreement in advance may result in invoice discrepancies).  
</t>
        </r>
      </text>
    </comment>
    <comment ref="O3" authorId="1">
      <text>
        <r>
          <rPr>
            <sz val="8"/>
            <color indexed="81"/>
            <rFont val="Tahoma"/>
            <family val="2"/>
          </rPr>
          <t xml:space="preserve">TMA requestor/initiator of the quote. </t>
        </r>
      </text>
    </comment>
    <comment ref="B4" authorId="0">
      <text>
        <r>
          <rPr>
            <sz val="8"/>
            <color indexed="81"/>
            <rFont val="Tahoma"/>
            <family val="2"/>
          </rPr>
          <t>The type of part the quote covers; prototype, production only, production &amp; service or service only not in production</t>
        </r>
        <r>
          <rPr>
            <sz val="8"/>
            <color indexed="81"/>
            <rFont val="Tahoma"/>
            <family val="2"/>
          </rPr>
          <t xml:space="preserve">
</t>
        </r>
      </text>
    </comment>
    <comment ref="J4" authorId="1">
      <text>
        <r>
          <rPr>
            <sz val="8"/>
            <color indexed="81"/>
            <rFont val="Tahoma"/>
            <family val="2"/>
          </rPr>
          <t>Date the quote is due per the requestor</t>
        </r>
      </text>
    </comment>
    <comment ref="O4" authorId="0">
      <text>
        <r>
          <rPr>
            <sz val="8"/>
            <color indexed="81"/>
            <rFont val="Tahoma"/>
            <family val="2"/>
          </rPr>
          <t>Contact information for TMA.</t>
        </r>
      </text>
    </comment>
    <comment ref="B5" authorId="2">
      <text>
        <r>
          <rPr>
            <sz val="8"/>
            <color indexed="81"/>
            <rFont val="Tahoma"/>
            <family val="2"/>
          </rPr>
          <t>Part number corresponding to "new" cost column</t>
        </r>
      </text>
    </comment>
    <comment ref="J5" authorId="2">
      <text>
        <r>
          <rPr>
            <sz val="8"/>
            <color indexed="81"/>
            <rFont val="Tahoma"/>
            <family val="2"/>
          </rPr>
          <t>Currency reflected on the part quote form</t>
        </r>
      </text>
    </comment>
    <comment ref="O5" authorId="0">
      <text>
        <r>
          <rPr>
            <sz val="8"/>
            <color indexed="81"/>
            <rFont val="Tahoma"/>
            <family val="2"/>
          </rPr>
          <t>Contact information for TMA.</t>
        </r>
      </text>
    </comment>
    <comment ref="B6" authorId="2">
      <text>
        <r>
          <rPr>
            <sz val="8"/>
            <color indexed="81"/>
            <rFont val="Tahoma"/>
            <family val="2"/>
          </rPr>
          <t>Part number corresponding to "old" cost column</t>
        </r>
      </text>
    </comment>
    <comment ref="J6" authorId="2">
      <text>
        <r>
          <rPr>
            <sz val="8"/>
            <color indexed="81"/>
            <rFont val="Tahoma"/>
            <family val="2"/>
          </rPr>
          <t>Revision number corresponding to "new" cost column</t>
        </r>
      </text>
    </comment>
    <comment ref="B7" authorId="2">
      <text>
        <r>
          <rPr>
            <sz val="8"/>
            <color indexed="81"/>
            <rFont val="Tahoma"/>
            <family val="2"/>
          </rPr>
          <t>Part name corresponding to "new" cost column</t>
        </r>
      </text>
    </comment>
    <comment ref="J7" authorId="2">
      <text>
        <r>
          <rPr>
            <sz val="8"/>
            <color indexed="81"/>
            <rFont val="Tahoma"/>
            <family val="2"/>
          </rPr>
          <t>Revision number corresponding to "old" cost column</t>
        </r>
      </text>
    </comment>
    <comment ref="O7" authorId="0">
      <text>
        <r>
          <rPr>
            <sz val="8"/>
            <color indexed="81"/>
            <rFont val="Tahoma"/>
            <family val="2"/>
          </rPr>
          <t xml:space="preserve">Estimated Annual Usage that quote is based on for the specified unit.   Includes only Prototype Volume.
</t>
        </r>
      </text>
    </comment>
    <comment ref="B8" authorId="2">
      <text>
        <r>
          <rPr>
            <sz val="8"/>
            <color indexed="81"/>
            <rFont val="Tahoma"/>
            <family val="2"/>
          </rPr>
          <t xml:space="preserve">This refers to the type of part covered by this quote:
</t>
        </r>
        <r>
          <rPr>
            <sz val="8"/>
            <color indexed="81"/>
            <rFont val="Tahoma"/>
            <family val="2"/>
          </rPr>
          <t>Example:</t>
        </r>
        <r>
          <rPr>
            <sz val="8"/>
            <color indexed="81"/>
            <rFont val="Tahoma"/>
            <family val="2"/>
          </rPr>
          <t xml:space="preserve">
Prototype
Production Only
Production &amp; Service
Service Only Not in Production</t>
        </r>
      </text>
    </comment>
    <comment ref="J8" authorId="0">
      <text>
        <r>
          <rPr>
            <sz val="8"/>
            <color indexed="81"/>
            <rFont val="Tahoma"/>
            <family val="2"/>
          </rPr>
          <t xml:space="preserve">Commercial shipping terms, usually Ex Works (EXW)
</t>
        </r>
      </text>
    </comment>
    <comment ref="O8" authorId="2">
      <text>
        <r>
          <rPr>
            <sz val="8"/>
            <color indexed="81"/>
            <rFont val="Tahoma"/>
            <family val="2"/>
          </rPr>
          <t>Company Name</t>
        </r>
      </text>
    </comment>
    <comment ref="B9" authorId="0">
      <text>
        <r>
          <rPr>
            <sz val="8"/>
            <color indexed="81"/>
            <rFont val="Tahoma"/>
            <family val="2"/>
          </rPr>
          <t>This refers to the Unit of Measure (i.e. each, gallons, pieces, etc.)</t>
        </r>
      </text>
    </comment>
    <comment ref="J9" authorId="0">
      <text>
        <r>
          <rPr>
            <sz val="8"/>
            <color indexed="81"/>
            <rFont val="Tahoma"/>
            <family val="2"/>
          </rPr>
          <t xml:space="preserve">The pack density quotation is based on
</t>
        </r>
      </text>
    </comment>
    <comment ref="B10" authorId="0">
      <text>
        <r>
          <rPr>
            <sz val="8"/>
            <color indexed="81"/>
            <rFont val="Tahoma"/>
            <family val="2"/>
          </rPr>
          <t xml:space="preserve">This refers to the per unit of measure quantity(i.e. Quote is $1.00 per </t>
        </r>
        <r>
          <rPr>
            <b/>
            <sz val="8"/>
            <color indexed="81"/>
            <rFont val="Tahoma"/>
            <family val="2"/>
          </rPr>
          <t>100</t>
        </r>
        <r>
          <rPr>
            <sz val="8"/>
            <color indexed="81"/>
            <rFont val="Tahoma"/>
            <family val="2"/>
          </rPr>
          <t xml:space="preserve"> pieces)</t>
        </r>
      </text>
    </comment>
    <comment ref="J10" authorId="0">
      <text>
        <r>
          <rPr>
            <sz val="8"/>
            <color indexed="81"/>
            <rFont val="Tahoma"/>
            <family val="2"/>
          </rPr>
          <t xml:space="preserve">The order quantity quotation is based on.  
</t>
        </r>
      </text>
    </comment>
    <comment ref="O10" authorId="0">
      <text>
        <r>
          <rPr>
            <sz val="8"/>
            <color indexed="81"/>
            <rFont val="Tahoma"/>
            <family val="2"/>
          </rPr>
          <t>Page Number (Example 1/3)</t>
        </r>
      </text>
    </comment>
    <comment ref="J11" authorId="3">
      <text>
        <r>
          <rPr>
            <b/>
            <sz val="8"/>
            <color indexed="81"/>
            <rFont val="Tahoma"/>
            <family val="2"/>
          </rPr>
          <t>Supplier Quote number.</t>
        </r>
        <r>
          <rPr>
            <sz val="8"/>
            <color indexed="81"/>
            <rFont val="Tahoma"/>
            <family val="2"/>
          </rPr>
          <t xml:space="preserve">
</t>
        </r>
      </text>
    </comment>
    <comment ref="N11" authorId="3">
      <text>
        <r>
          <rPr>
            <b/>
            <sz val="8"/>
            <color indexed="81"/>
            <rFont val="Tahoma"/>
            <family val="2"/>
          </rPr>
          <t xml:space="preserve">Supplier quote date. </t>
        </r>
        <r>
          <rPr>
            <sz val="8"/>
            <color indexed="81"/>
            <rFont val="Tahoma"/>
            <family val="2"/>
          </rPr>
          <t xml:space="preserve">
</t>
        </r>
      </text>
    </comment>
    <comment ref="B12" authorId="2">
      <text>
        <r>
          <rPr>
            <sz val="8"/>
            <color indexed="81"/>
            <rFont val="Tahoma"/>
            <family val="2"/>
          </rPr>
          <t>Supplier part number corresponding to "new" cost column</t>
        </r>
      </text>
    </comment>
    <comment ref="J12" authorId="2">
      <text>
        <r>
          <rPr>
            <sz val="8"/>
            <color indexed="81"/>
            <rFont val="Tahoma"/>
            <family val="2"/>
          </rPr>
          <t>Location  where parts are manufactured.</t>
        </r>
      </text>
    </comment>
    <comment ref="J13" authorId="2">
      <text>
        <r>
          <rPr>
            <sz val="8"/>
            <color indexed="81"/>
            <rFont val="Tahoma"/>
            <family val="2"/>
          </rPr>
          <t>Measure of content from the country where the product is manufactured simple percentage of purchase price</t>
        </r>
      </text>
    </comment>
    <comment ref="B14" authorId="2">
      <text>
        <r>
          <rPr>
            <sz val="8"/>
            <color indexed="81"/>
            <rFont val="Tahoma"/>
            <family val="2"/>
          </rPr>
          <t xml:space="preserve">The lead time, expressed in calendar </t>
        </r>
        <r>
          <rPr>
            <b/>
            <sz val="8"/>
            <color indexed="81"/>
            <rFont val="Tahoma"/>
            <family val="2"/>
          </rPr>
          <t>WEEKS</t>
        </r>
        <r>
          <rPr>
            <sz val="8"/>
            <color indexed="81"/>
            <rFont val="Tahoma"/>
            <family val="2"/>
          </rPr>
          <t>, req from order receipt to shipment.</t>
        </r>
      </text>
    </comment>
    <comment ref="J14" authorId="0">
      <text>
        <r>
          <rPr>
            <sz val="8"/>
            <color indexed="81"/>
            <rFont val="Tahoma"/>
            <family val="2"/>
          </rPr>
          <t xml:space="preserve">Exchange rate from foreign to current domestic rate
Example: 0.87 USD = 1 Euro
</t>
        </r>
      </text>
    </comment>
    <comment ref="B15" authorId="0">
      <text>
        <r>
          <rPr>
            <sz val="8"/>
            <color indexed="81"/>
            <rFont val="Tahoma"/>
            <family val="2"/>
          </rPr>
          <t xml:space="preserve">Lead-time for the tooling in calendar </t>
        </r>
        <r>
          <rPr>
            <b/>
            <sz val="8"/>
            <color indexed="81"/>
            <rFont val="Tahoma"/>
            <family val="2"/>
          </rPr>
          <t>WEEKS.</t>
        </r>
      </text>
    </comment>
    <comment ref="J15" authorId="0">
      <text>
        <r>
          <rPr>
            <sz val="8"/>
            <color indexed="81"/>
            <rFont val="Tahoma"/>
            <family val="2"/>
          </rPr>
          <t xml:space="preserve">Supplier Currency that is used as exchange currency to obtain TMA quoted currency.
</t>
        </r>
      </text>
    </comment>
    <comment ref="L17" authorId="0">
      <text>
        <r>
          <rPr>
            <sz val="8"/>
            <color indexed="81"/>
            <rFont val="Tahoma"/>
            <family val="2"/>
          </rPr>
          <t xml:space="preserve">Cost per UOM expressed in quotation currency
</t>
        </r>
      </text>
    </comment>
    <comment ref="Q17" authorId="0">
      <text>
        <r>
          <rPr>
            <sz val="8"/>
            <color indexed="81"/>
            <rFont val="Tahoma"/>
            <family val="2"/>
          </rPr>
          <t xml:space="preserve">Cost level effective after approval of this quotation
</t>
        </r>
      </text>
    </comment>
    <comment ref="S17" authorId="0">
      <text>
        <r>
          <rPr>
            <sz val="8"/>
            <color indexed="81"/>
            <rFont val="Tahoma"/>
            <family val="2"/>
          </rPr>
          <t xml:space="preserve">Cost level effective before approval of this quotation
</t>
        </r>
      </text>
    </comment>
    <comment ref="U17" authorId="0">
      <text>
        <r>
          <rPr>
            <sz val="8"/>
            <color indexed="81"/>
            <rFont val="Tahoma"/>
            <family val="2"/>
          </rPr>
          <t>Difference between old and new cost level</t>
        </r>
      </text>
    </comment>
    <comment ref="A18" authorId="2">
      <text>
        <r>
          <rPr>
            <sz val="8"/>
            <color indexed="81"/>
            <rFont val="Tahoma"/>
            <family val="2"/>
          </rPr>
          <t xml:space="preserve">A supplier designated number to refer to the operation in the manufacturing process where the raw material applies.  </t>
        </r>
      </text>
    </comment>
    <comment ref="B18" authorId="2">
      <text>
        <r>
          <rPr>
            <sz val="8"/>
            <color indexed="81"/>
            <rFont val="Tahoma"/>
            <family val="2"/>
          </rPr>
          <t xml:space="preserve">Type / Grade / Size of material
Please use the material call out on the dDrawing if available.
Raw Material for stamping operations should specify </t>
        </r>
        <r>
          <rPr>
            <b/>
            <sz val="8"/>
            <color indexed="81"/>
            <rFont val="Tahoma"/>
            <family val="2"/>
          </rPr>
          <t>blank size</t>
        </r>
      </text>
    </comment>
    <comment ref="D18" authorId="2">
      <text>
        <r>
          <rPr>
            <sz val="8"/>
            <color indexed="81"/>
            <rFont val="Tahoma"/>
            <family val="2"/>
          </rPr>
          <t>Name of the company that will supply the raw material to you.</t>
        </r>
      </text>
    </comment>
    <comment ref="F18" authorId="2">
      <text>
        <r>
          <rPr>
            <sz val="8"/>
            <color indexed="81"/>
            <rFont val="Tahoma"/>
            <family val="2"/>
          </rPr>
          <t>United States = USA
Canada = CDN
Germany = GER
Japan = JPN
Mexico = MEX
Italy = ITL</t>
        </r>
      </text>
    </comment>
    <comment ref="H18" authorId="2">
      <text>
        <r>
          <rPr>
            <sz val="8"/>
            <color indexed="81"/>
            <rFont val="Tahoma"/>
            <family val="2"/>
          </rPr>
          <t>Unit of Measure (UOM)
Kilograms = Kg
Pounds = lb
Square Ft = Sq ft
Gallons = Gal</t>
        </r>
      </text>
    </comment>
    <comment ref="A36" authorId="2">
      <text>
        <r>
          <rPr>
            <sz val="8"/>
            <color indexed="81"/>
            <rFont val="Tahoma"/>
            <family val="2"/>
          </rPr>
          <t>Processes required to make the part.
This does not include processes required to make purchsed sub-components. (See section C)</t>
        </r>
      </text>
    </comment>
    <comment ref="Q36" authorId="0">
      <text>
        <r>
          <rPr>
            <sz val="8"/>
            <color indexed="81"/>
            <rFont val="Tahoma"/>
            <family val="2"/>
          </rPr>
          <t xml:space="preserve">Cost level effective after approval of this quotation
</t>
        </r>
      </text>
    </comment>
    <comment ref="S36" authorId="0">
      <text>
        <r>
          <rPr>
            <sz val="8"/>
            <color indexed="81"/>
            <rFont val="Tahoma"/>
            <family val="2"/>
          </rPr>
          <t xml:space="preserve">Cost level effective before approval of this quotation.
</t>
        </r>
      </text>
    </comment>
    <comment ref="U36" authorId="0">
      <text>
        <r>
          <rPr>
            <sz val="8"/>
            <color indexed="81"/>
            <rFont val="Tahoma"/>
            <family val="2"/>
          </rPr>
          <t xml:space="preserve">Differences between old and new cost level
</t>
        </r>
      </text>
    </comment>
    <comment ref="A37" authorId="2">
      <text>
        <r>
          <rPr>
            <sz val="8"/>
            <color indexed="81"/>
            <rFont val="Tahoma"/>
            <family val="2"/>
          </rPr>
          <t xml:space="preserve">A supplier designated number to refer to a specific operation in the manufacturing process. </t>
        </r>
      </text>
    </comment>
    <comment ref="B37" authorId="2">
      <text>
        <r>
          <rPr>
            <sz val="8"/>
            <color indexed="81"/>
            <rFont val="Tahoma"/>
            <family val="2"/>
          </rPr>
          <t xml:space="preserve">Description of the process being costed:
</t>
        </r>
        <r>
          <rPr>
            <sz val="8"/>
            <color indexed="81"/>
            <rFont val="Tahoma"/>
            <family val="2"/>
          </rPr>
          <t>Example:</t>
        </r>
        <r>
          <rPr>
            <sz val="8"/>
            <color indexed="81"/>
            <rFont val="Tahoma"/>
            <family val="2"/>
          </rPr>
          <t xml:space="preserve">
Stamping
Injection molding
Cut &amp; Deburr
Grind
Assembly</t>
        </r>
      </text>
    </comment>
    <comment ref="A52" authorId="2">
      <text>
        <r>
          <rPr>
            <sz val="8"/>
            <color indexed="81"/>
            <rFont val="Tahoma"/>
            <family val="2"/>
          </rPr>
          <t>This section is to describe the cost of purchased sub components. It should not include any internally manufactured sub components. Costs for those parts should be covered under sections A &amp; B.
Note that this section has a separate SGA&amp;P calculation.</t>
        </r>
      </text>
    </comment>
    <comment ref="K52" authorId="2">
      <text>
        <r>
          <rPr>
            <sz val="8"/>
            <color indexed="81"/>
            <rFont val="Tahoma"/>
            <family val="2"/>
          </rPr>
          <t>United States = USA
Candad = CDN
Germany = GER
Japan = JPN
Mexico = MEX
Italy = ITL</t>
        </r>
      </text>
    </comment>
    <comment ref="L52" authorId="2">
      <text>
        <r>
          <rPr>
            <sz val="8"/>
            <color indexed="81"/>
            <rFont val="Tahoma"/>
            <family val="2"/>
          </rPr>
          <t>Invoice cost of the purchased component expressed in quotation currency.  This should only be the cost of the material.</t>
        </r>
      </text>
    </comment>
    <comment ref="O52" authorId="2">
      <text>
        <r>
          <rPr>
            <sz val="8"/>
            <color indexed="81"/>
            <rFont val="Tahoma"/>
            <family val="2"/>
          </rPr>
          <t xml:space="preserve">Quantity of each component part required on the assembly.
</t>
        </r>
        <r>
          <rPr>
            <b/>
            <sz val="8"/>
            <color indexed="81"/>
            <rFont val="Tahoma"/>
            <family val="2"/>
          </rPr>
          <t>Please enter a whole number.</t>
        </r>
        <r>
          <rPr>
            <sz val="8"/>
            <color indexed="81"/>
            <rFont val="Tahoma"/>
            <family val="2"/>
          </rPr>
          <t xml:space="preserve"> 
If fractional quantity of a purchased component is needed please put in the Raw Material section of quote form. </t>
        </r>
      </text>
    </comment>
    <comment ref="Q52" authorId="0">
      <text>
        <r>
          <rPr>
            <sz val="8"/>
            <color indexed="81"/>
            <rFont val="Tahoma"/>
            <family val="2"/>
          </rPr>
          <t xml:space="preserve">Cost level effective after approval of this quotation
</t>
        </r>
      </text>
    </comment>
    <comment ref="S52" authorId="0">
      <text>
        <r>
          <rPr>
            <sz val="8"/>
            <color indexed="81"/>
            <rFont val="Tahoma"/>
            <family val="2"/>
          </rPr>
          <t xml:space="preserve">Cost level effective before approval of this quotation
</t>
        </r>
      </text>
    </comment>
    <comment ref="U52" authorId="0">
      <text>
        <r>
          <rPr>
            <sz val="8"/>
            <color indexed="81"/>
            <rFont val="Tahoma"/>
            <family val="2"/>
          </rPr>
          <t>Difference between old and new cost level</t>
        </r>
      </text>
    </comment>
    <comment ref="B53" authorId="2">
      <text>
        <r>
          <rPr>
            <sz val="8"/>
            <color indexed="81"/>
            <rFont val="Tahoma"/>
            <family val="2"/>
          </rPr>
          <t>If available this should be the child part number reflected on the issued drawing.
If the drawing does not assign a child part number to this part, use the part number assigned by your company</t>
        </r>
      </text>
    </comment>
    <comment ref="E53" authorId="2">
      <text>
        <r>
          <rPr>
            <sz val="8"/>
            <color indexed="81"/>
            <rFont val="Tahoma"/>
            <family val="2"/>
          </rPr>
          <t>If available this should be the part name assigned on the drawing.
If there is no description assigned on the drawing, please use a description from your own company's assembly drawing.
If that is not available, please use a description that would allow anyone looking at this quote to easily identify which child component you are costing.</t>
        </r>
      </text>
    </comment>
    <comment ref="I53" authorId="2">
      <text>
        <r>
          <rPr>
            <sz val="8"/>
            <color indexed="81"/>
            <rFont val="Tahoma"/>
            <family val="2"/>
          </rPr>
          <t>2nd tier supplier who provides this component</t>
        </r>
      </text>
    </comment>
    <comment ref="H69" authorId="4">
      <text>
        <r>
          <rPr>
            <b/>
            <sz val="9"/>
            <color indexed="81"/>
            <rFont val="Tahoma"/>
            <family val="2"/>
          </rPr>
          <t xml:space="preserve">Enter the SGA&amp;P percent to be applied to total of Production costs
</t>
        </r>
        <r>
          <rPr>
            <sz val="9"/>
            <color indexed="81"/>
            <rFont val="Tahoma"/>
            <family val="2"/>
          </rPr>
          <t xml:space="preserve">
</t>
        </r>
      </text>
    </comment>
    <comment ref="K70" authorId="0">
      <text>
        <r>
          <rPr>
            <sz val="8"/>
            <color indexed="81"/>
            <rFont val="Tahoma"/>
            <family val="2"/>
          </rPr>
          <t xml:space="preserve">This should be the amount that will match the amount on your invoices to TMA.
</t>
        </r>
      </text>
    </comment>
    <comment ref="K72" authorId="0">
      <text>
        <r>
          <rPr>
            <sz val="8"/>
            <color indexed="81"/>
            <rFont val="Tahoma"/>
            <family val="2"/>
          </rPr>
          <t xml:space="preserve">Direct link to tooling total from "Tooling" portion of the quotation.
</t>
        </r>
      </text>
    </comment>
  </commentList>
</comments>
</file>

<file path=xl/comments2.xml><?xml version="1.0" encoding="utf-8"?>
<comments xmlns="http://schemas.openxmlformats.org/spreadsheetml/2006/main">
  <authors>
    <author>Property of Michelle Sammon</author>
    <author>Property of</author>
    <author>Chuck Dupree</author>
    <author>James B Lantzky</author>
    <author>Reeves Eric S</author>
  </authors>
  <commentList>
    <comment ref="B3" authorId="0">
      <text>
        <r>
          <rPr>
            <sz val="8"/>
            <color indexed="81"/>
            <rFont val="Tahoma"/>
            <family val="2"/>
          </rPr>
          <t xml:space="preserve">Product Description that the part is used on
</t>
        </r>
      </text>
    </comment>
    <comment ref="J3" authorId="0">
      <text>
        <r>
          <rPr>
            <sz val="8"/>
            <color indexed="81"/>
            <rFont val="Tahoma"/>
            <family val="2"/>
          </rPr>
          <t>This is the date that the part will be first used on the production line. Date the supplier will change the price on TMA invoices.  Note that this must be agreed to by TMA (Failure to get Deere agreement in advance may result in invoice discrepancies).</t>
        </r>
      </text>
    </comment>
    <comment ref="O3" authorId="1">
      <text>
        <r>
          <rPr>
            <sz val="8"/>
            <color indexed="81"/>
            <rFont val="Tahoma"/>
            <family val="2"/>
          </rPr>
          <t>TMA requestor/initiator of the quote.</t>
        </r>
      </text>
    </comment>
    <comment ref="B4" authorId="0">
      <text>
        <r>
          <rPr>
            <sz val="8"/>
            <color indexed="81"/>
            <rFont val="Tahoma"/>
            <family val="2"/>
          </rPr>
          <t>The type of part the quote covers; prototype, production only, production &amp; service or service only not in production</t>
        </r>
        <r>
          <rPr>
            <sz val="8"/>
            <color indexed="81"/>
            <rFont val="Tahoma"/>
            <family val="2"/>
          </rPr>
          <t xml:space="preserve">
</t>
        </r>
      </text>
    </comment>
    <comment ref="J4" authorId="1">
      <text>
        <r>
          <rPr>
            <sz val="8"/>
            <color indexed="81"/>
            <rFont val="Tahoma"/>
            <family val="2"/>
          </rPr>
          <t xml:space="preserve">Date the quote is due per the requestor.
</t>
        </r>
      </text>
    </comment>
    <comment ref="O4" authorId="0">
      <text>
        <r>
          <rPr>
            <sz val="8"/>
            <color indexed="81"/>
            <rFont val="Tahoma"/>
            <family val="2"/>
          </rPr>
          <t>Contact information for TMA.</t>
        </r>
      </text>
    </comment>
    <comment ref="B5" authorId="2">
      <text>
        <r>
          <rPr>
            <sz val="8"/>
            <color indexed="81"/>
            <rFont val="Tahoma"/>
            <family val="2"/>
          </rPr>
          <t>Part number corresponding to "new" cost column</t>
        </r>
      </text>
    </comment>
    <comment ref="J5" authorId="2">
      <text>
        <r>
          <rPr>
            <sz val="8"/>
            <color indexed="81"/>
            <rFont val="Tahoma"/>
            <family val="2"/>
          </rPr>
          <t>Currency reflected on the part quote form</t>
        </r>
      </text>
    </comment>
    <comment ref="O5" authorId="0">
      <text>
        <r>
          <rPr>
            <sz val="8"/>
            <color indexed="81"/>
            <rFont val="Tahoma"/>
            <family val="2"/>
          </rPr>
          <t>Contact information for TMA.</t>
        </r>
      </text>
    </comment>
    <comment ref="B6" authorId="2">
      <text>
        <r>
          <rPr>
            <sz val="8"/>
            <color indexed="81"/>
            <rFont val="Tahoma"/>
            <family val="2"/>
          </rPr>
          <t>Part number corresponding to "old" cost column</t>
        </r>
      </text>
    </comment>
    <comment ref="J6" authorId="2">
      <text>
        <r>
          <rPr>
            <sz val="8"/>
            <color indexed="81"/>
            <rFont val="Tahoma"/>
            <family val="2"/>
          </rPr>
          <t>Revision number corresponding to "new" cost column</t>
        </r>
      </text>
    </comment>
    <comment ref="B7" authorId="2">
      <text>
        <r>
          <rPr>
            <sz val="8"/>
            <color indexed="81"/>
            <rFont val="Tahoma"/>
            <family val="2"/>
          </rPr>
          <t>Part name corresponding to "new" cost column</t>
        </r>
      </text>
    </comment>
    <comment ref="J7" authorId="2">
      <text>
        <r>
          <rPr>
            <sz val="8"/>
            <color indexed="81"/>
            <rFont val="Tahoma"/>
            <family val="2"/>
          </rPr>
          <t>Revision number corresponding to "old" cost column</t>
        </r>
      </text>
    </comment>
    <comment ref="O7" authorId="0">
      <text>
        <r>
          <rPr>
            <sz val="8"/>
            <color indexed="81"/>
            <rFont val="Tahoma"/>
            <family val="2"/>
          </rPr>
          <t xml:space="preserve">Estimated Annual Usage that quote is based on for the specified unit.   Includes only Prototype Volume.
</t>
        </r>
      </text>
    </comment>
    <comment ref="B8" authorId="2">
      <text>
        <r>
          <rPr>
            <sz val="8"/>
            <color indexed="81"/>
            <rFont val="Tahoma"/>
            <family val="2"/>
          </rPr>
          <t xml:space="preserve">This refers to the type of part covered by this quote:
</t>
        </r>
        <r>
          <rPr>
            <sz val="8"/>
            <color indexed="81"/>
            <rFont val="Tahoma"/>
            <family val="2"/>
          </rPr>
          <t>Example:</t>
        </r>
        <r>
          <rPr>
            <sz val="8"/>
            <color indexed="81"/>
            <rFont val="Tahoma"/>
            <family val="2"/>
          </rPr>
          <t xml:space="preserve">
Prototype
Production Only
Production &amp; Service
Service Only Not in Production</t>
        </r>
      </text>
    </comment>
    <comment ref="J8" authorId="0">
      <text>
        <r>
          <rPr>
            <sz val="8"/>
            <color indexed="81"/>
            <rFont val="Tahoma"/>
            <family val="2"/>
          </rPr>
          <t xml:space="preserve">Commercial shipping terms, usually Ex Works (EXW)
</t>
        </r>
      </text>
    </comment>
    <comment ref="O8" authorId="2">
      <text>
        <r>
          <rPr>
            <sz val="8"/>
            <color indexed="81"/>
            <rFont val="Tahoma"/>
            <family val="2"/>
          </rPr>
          <t>Company Name</t>
        </r>
      </text>
    </comment>
    <comment ref="B9" authorId="0">
      <text>
        <r>
          <rPr>
            <sz val="8"/>
            <color indexed="81"/>
            <rFont val="Tahoma"/>
            <family val="2"/>
          </rPr>
          <t>This refers to the Unit of Measure (i.e. each, gallons, pieces, etc.)</t>
        </r>
      </text>
    </comment>
    <comment ref="J9" authorId="0">
      <text>
        <r>
          <rPr>
            <sz val="8"/>
            <color indexed="81"/>
            <rFont val="Tahoma"/>
            <family val="2"/>
          </rPr>
          <t xml:space="preserve">The pack density quotation is based on
</t>
        </r>
      </text>
    </comment>
    <comment ref="B10" authorId="0">
      <text>
        <r>
          <rPr>
            <sz val="8"/>
            <color indexed="81"/>
            <rFont val="Tahoma"/>
            <family val="2"/>
          </rPr>
          <t xml:space="preserve">This refers to the per unit of measure quantity(i.e. Quote is $1.00 per </t>
        </r>
        <r>
          <rPr>
            <b/>
            <sz val="8"/>
            <color indexed="81"/>
            <rFont val="Tahoma"/>
            <family val="2"/>
          </rPr>
          <t>100</t>
        </r>
        <r>
          <rPr>
            <sz val="8"/>
            <color indexed="81"/>
            <rFont val="Tahoma"/>
            <family val="2"/>
          </rPr>
          <t xml:space="preserve"> pieces)</t>
        </r>
      </text>
    </comment>
    <comment ref="J10" authorId="0">
      <text>
        <r>
          <rPr>
            <sz val="8"/>
            <color indexed="81"/>
            <rFont val="Tahoma"/>
            <family val="2"/>
          </rPr>
          <t xml:space="preserve">The order quantity quotation is based on.  
</t>
        </r>
      </text>
    </comment>
    <comment ref="O10" authorId="0">
      <text>
        <r>
          <rPr>
            <sz val="8"/>
            <color indexed="81"/>
            <rFont val="Tahoma"/>
            <family val="2"/>
          </rPr>
          <t>Page Number (Example 1/3)</t>
        </r>
      </text>
    </comment>
    <comment ref="J11" authorId="3">
      <text>
        <r>
          <rPr>
            <b/>
            <sz val="8"/>
            <color indexed="81"/>
            <rFont val="Tahoma"/>
            <family val="2"/>
          </rPr>
          <t>Supplier Quote number.</t>
        </r>
        <r>
          <rPr>
            <sz val="8"/>
            <color indexed="81"/>
            <rFont val="Tahoma"/>
            <family val="2"/>
          </rPr>
          <t xml:space="preserve">
</t>
        </r>
      </text>
    </comment>
    <comment ref="N11" authorId="3">
      <text>
        <r>
          <rPr>
            <b/>
            <sz val="8"/>
            <color indexed="81"/>
            <rFont val="Tahoma"/>
            <family val="2"/>
          </rPr>
          <t xml:space="preserve">Supplier quote date. </t>
        </r>
        <r>
          <rPr>
            <sz val="8"/>
            <color indexed="81"/>
            <rFont val="Tahoma"/>
            <family val="2"/>
          </rPr>
          <t xml:space="preserve">
</t>
        </r>
      </text>
    </comment>
    <comment ref="B12" authorId="2">
      <text>
        <r>
          <rPr>
            <sz val="8"/>
            <color indexed="81"/>
            <rFont val="Tahoma"/>
            <family val="2"/>
          </rPr>
          <t>Supplier part number corresponding to "new" cost column</t>
        </r>
      </text>
    </comment>
    <comment ref="J12" authorId="2">
      <text>
        <r>
          <rPr>
            <sz val="8"/>
            <color indexed="81"/>
            <rFont val="Tahoma"/>
            <family val="2"/>
          </rPr>
          <t>Location  where parts are manufactured.</t>
        </r>
      </text>
    </comment>
    <comment ref="J13" authorId="2">
      <text>
        <r>
          <rPr>
            <sz val="8"/>
            <color indexed="81"/>
            <rFont val="Tahoma"/>
            <family val="2"/>
          </rPr>
          <t>Measure of content from the country where the product is manufactured simple percentage of purchase price</t>
        </r>
      </text>
    </comment>
    <comment ref="B14" authorId="2">
      <text>
        <r>
          <rPr>
            <sz val="8"/>
            <color indexed="81"/>
            <rFont val="Tahoma"/>
            <family val="2"/>
          </rPr>
          <t xml:space="preserve">The lead time, expressed in calendar </t>
        </r>
        <r>
          <rPr>
            <b/>
            <sz val="8"/>
            <color indexed="81"/>
            <rFont val="Tahoma"/>
            <family val="2"/>
          </rPr>
          <t>WEEKS</t>
        </r>
        <r>
          <rPr>
            <sz val="8"/>
            <color indexed="81"/>
            <rFont val="Tahoma"/>
            <family val="2"/>
          </rPr>
          <t>, req from order receipt to shipment.</t>
        </r>
      </text>
    </comment>
    <comment ref="J14" authorId="0">
      <text>
        <r>
          <rPr>
            <sz val="8"/>
            <color indexed="81"/>
            <rFont val="Tahoma"/>
            <family val="2"/>
          </rPr>
          <t xml:space="preserve">Exchange rate from foreign to current domestic rate
Example: 0.87 USD = 1 Euro
</t>
        </r>
      </text>
    </comment>
    <comment ref="B15" authorId="0">
      <text>
        <r>
          <rPr>
            <sz val="8"/>
            <color indexed="81"/>
            <rFont val="Tahoma"/>
            <family val="2"/>
          </rPr>
          <t xml:space="preserve">Lead-time for the tooling in calendar </t>
        </r>
        <r>
          <rPr>
            <b/>
            <sz val="8"/>
            <color indexed="81"/>
            <rFont val="Tahoma"/>
            <family val="2"/>
          </rPr>
          <t>WEEKS.</t>
        </r>
      </text>
    </comment>
    <comment ref="J15" authorId="0">
      <text>
        <r>
          <rPr>
            <sz val="8"/>
            <color indexed="81"/>
            <rFont val="Tahoma"/>
            <family val="2"/>
          </rPr>
          <t xml:space="preserve">Supplier Currency that is used as exchange currency to obtain Deere quoted currency.
</t>
        </r>
      </text>
    </comment>
    <comment ref="I18" authorId="4">
      <text>
        <r>
          <rPr>
            <sz val="8"/>
            <color indexed="81"/>
            <rFont val="Tahoma"/>
            <family val="2"/>
          </rPr>
          <t xml:space="preserve">Who is paying for the tooling?
</t>
        </r>
        <r>
          <rPr>
            <sz val="8"/>
            <color indexed="81"/>
            <rFont val="Tahoma"/>
            <family val="2"/>
          </rPr>
          <t xml:space="preserve">
</t>
        </r>
      </text>
    </comment>
    <comment ref="J18" authorId="4">
      <text>
        <r>
          <rPr>
            <sz val="8"/>
            <color indexed="81"/>
            <rFont val="Tahoma"/>
            <family val="2"/>
          </rPr>
          <t>If tooling cost is being shared, what % is TMA paying for.</t>
        </r>
      </text>
    </comment>
    <comment ref="T18" authorId="0">
      <text>
        <r>
          <rPr>
            <sz val="8"/>
            <color indexed="81"/>
            <rFont val="Tahoma"/>
            <family val="2"/>
          </rPr>
          <t xml:space="preserve">Old Tooling cost
</t>
        </r>
      </text>
    </comment>
    <comment ref="U18" authorId="0">
      <text>
        <r>
          <rPr>
            <sz val="8"/>
            <color indexed="81"/>
            <rFont val="Tahoma"/>
            <family val="2"/>
          </rPr>
          <t xml:space="preserve">Difference between old tooling cost and new tooling cost
</t>
        </r>
      </text>
    </comment>
  </commentList>
</comments>
</file>

<file path=xl/sharedStrings.xml><?xml version="1.0" encoding="utf-8"?>
<sst xmlns="http://schemas.openxmlformats.org/spreadsheetml/2006/main" count="876" uniqueCount="568">
  <si>
    <t>TMA INFORMATION:</t>
  </si>
  <si>
    <t>Product:</t>
  </si>
  <si>
    <t xml:space="preserve"> </t>
  </si>
  <si>
    <t>First-Use Date:</t>
  </si>
  <si>
    <t>Requestor:</t>
  </si>
  <si>
    <t>Quote Type:</t>
  </si>
  <si>
    <t xml:space="preserve">Due Date: </t>
  </si>
  <si>
    <t>Phone:</t>
  </si>
  <si>
    <t>Part Number:</t>
  </si>
  <si>
    <t>Quoted Currency:</t>
  </si>
  <si>
    <t>E-mail:</t>
  </si>
  <si>
    <t>Old Part Number:</t>
  </si>
  <si>
    <t>Revision</t>
  </si>
  <si>
    <t>Est. Annual Requirements:</t>
  </si>
  <si>
    <t>Part Description:</t>
  </si>
  <si>
    <t>Old Revision</t>
  </si>
  <si>
    <t>Prototype Quantity:</t>
  </si>
  <si>
    <t>Quote Purpose:</t>
  </si>
  <si>
    <t>Incoterms:</t>
  </si>
  <si>
    <t>Supplier Name:</t>
  </si>
  <si>
    <t>Unit of Measure (UOM):</t>
  </si>
  <si>
    <t>If Other:</t>
  </si>
  <si>
    <t>Package Quantity:</t>
  </si>
  <si>
    <t>Unit of Price:</t>
  </si>
  <si>
    <t>Order(release) Quantity:</t>
  </si>
  <si>
    <t>Page:</t>
  </si>
  <si>
    <t xml:space="preserve">SUPPLIER INFORMATION: </t>
  </si>
  <si>
    <t>Quote Number</t>
  </si>
  <si>
    <t>Quote Date</t>
  </si>
  <si>
    <t>Deere Hitachi Construction Machinery Corp.</t>
  </si>
  <si>
    <t>Deere Hitachi Specialty Products Corp.</t>
  </si>
  <si>
    <t>All Plants</t>
  </si>
  <si>
    <t>Supplier Part Number:</t>
  </si>
  <si>
    <t xml:space="preserve">Manufacturing Country: </t>
  </si>
  <si>
    <t>Part weight</t>
  </si>
  <si>
    <t>Local Content %:</t>
  </si>
  <si>
    <r>
      <t>Piece Lead Time (</t>
    </r>
    <r>
      <rPr>
        <b/>
        <sz val="10"/>
        <rFont val="Times New Roman"/>
        <family val="1"/>
      </rPr>
      <t>WEEKS</t>
    </r>
    <r>
      <rPr>
        <sz val="10"/>
        <rFont val="Times New Roman"/>
        <family val="1"/>
      </rPr>
      <t>):</t>
    </r>
  </si>
  <si>
    <t>Exchange Rate:</t>
  </si>
  <si>
    <r>
      <t>Tool Lead Time (</t>
    </r>
    <r>
      <rPr>
        <b/>
        <sz val="10"/>
        <rFont val="Times New Roman"/>
        <family val="1"/>
      </rPr>
      <t>WEEKS</t>
    </r>
    <r>
      <rPr>
        <sz val="10"/>
        <rFont val="Times New Roman"/>
        <family val="1"/>
      </rPr>
      <t>):</t>
    </r>
  </si>
  <si>
    <t>Supplier Reference Currency:</t>
  </si>
  <si>
    <t>Davenport Works</t>
  </si>
  <si>
    <t>Dubuque Works</t>
  </si>
  <si>
    <t>Davenport &amp; Dubuque</t>
  </si>
  <si>
    <t>Timberjack: Woodstock</t>
  </si>
  <si>
    <t>Timberjack: Joensuu</t>
  </si>
  <si>
    <t>Timberjack: Filipstad</t>
  </si>
  <si>
    <t>Wartah: New Zealand</t>
  </si>
  <si>
    <t>Bell: Richards Bay S.Africa</t>
  </si>
  <si>
    <t>Liebherr: Austria</t>
  </si>
  <si>
    <t>All Locations</t>
  </si>
  <si>
    <t>Raw Material</t>
  </si>
  <si>
    <t>Price/
UOM</t>
  </si>
  <si>
    <t xml:space="preserve">New Total
Matl. Cost
</t>
  </si>
  <si>
    <t xml:space="preserve">Old Total
Matl. Cost
</t>
  </si>
  <si>
    <r>
      <t>Cost Diff.</t>
    </r>
    <r>
      <rPr>
        <sz val="10"/>
        <rFont val="Times New Roman"/>
        <family val="1"/>
      </rPr>
      <t xml:space="preserve">
</t>
    </r>
  </si>
  <si>
    <t>Harvester Works</t>
  </si>
  <si>
    <t>Harvester Works-Seeding Group</t>
  </si>
  <si>
    <t>Des Moines Works</t>
  </si>
  <si>
    <t>Waterloo Works</t>
  </si>
  <si>
    <t>Ottumwa Works</t>
  </si>
  <si>
    <t>Commercial Products (Augusta)</t>
  </si>
  <si>
    <t>Cameco Industries (Thibodaux, LA)</t>
  </si>
  <si>
    <t>Welland Works</t>
  </si>
  <si>
    <t>Product Engineering Center</t>
  </si>
  <si>
    <t>Precision Farming</t>
  </si>
  <si>
    <t>All North American Locations</t>
  </si>
  <si>
    <t>oper.#</t>
  </si>
  <si>
    <t>Type / Grade</t>
  </si>
  <si>
    <t>Supplier</t>
  </si>
  <si>
    <t>Country of Origin</t>
  </si>
  <si>
    <r>
      <t xml:space="preserve">UOM    
</t>
    </r>
    <r>
      <rPr>
        <sz val="8"/>
        <rFont val="Times New Roman"/>
        <family val="1"/>
      </rPr>
      <t>(Unit of Measure)</t>
    </r>
  </si>
  <si>
    <t>Horicon Works</t>
  </si>
  <si>
    <t>Power Products (Greeneville)</t>
  </si>
  <si>
    <t>Turf Care (Fuquay-Varina)</t>
  </si>
  <si>
    <t>Vehicle Group (Williamsburg)</t>
  </si>
  <si>
    <t>Great Dane Power Company</t>
  </si>
  <si>
    <t>Sunbelt Outdorr Products</t>
  </si>
  <si>
    <t>Tuff Torq</t>
  </si>
  <si>
    <t>JD Coffeeville</t>
  </si>
  <si>
    <t>Funk (Picqua)</t>
  </si>
  <si>
    <t>Waterloo Engine Works</t>
  </si>
  <si>
    <t>PDC (Milan)</t>
  </si>
  <si>
    <t>PDC (Indy)</t>
  </si>
  <si>
    <t>Atlanta</t>
  </si>
  <si>
    <t>Columbus</t>
  </si>
  <si>
    <t>Dallas</t>
  </si>
  <si>
    <t>Grimsby</t>
  </si>
  <si>
    <t xml:space="preserve">Kansas City  </t>
  </si>
  <si>
    <t>Minneapolis</t>
  </si>
  <si>
    <t>Syracuse</t>
  </si>
  <si>
    <t>Stockton</t>
  </si>
  <si>
    <t>Regina</t>
  </si>
  <si>
    <t>Denver</t>
  </si>
  <si>
    <t>Portland</t>
  </si>
  <si>
    <t>Industrias John Deere S.A. de C.V.</t>
  </si>
  <si>
    <t>Industrias John Deere (Argentina)</t>
  </si>
  <si>
    <t>Industrias John Deere (Monterrey)</t>
  </si>
  <si>
    <t>Industrias John Deere (Saltillo)</t>
  </si>
  <si>
    <t>John Deere Brazil (Horizontina)</t>
  </si>
  <si>
    <t>John Deere Jialian Harvester Comopany (Jiamusi)</t>
  </si>
  <si>
    <t>John Deere Tiantuo Company (Tianjin)</t>
  </si>
  <si>
    <t>Cameco Do Brazil Ltda.</t>
  </si>
  <si>
    <t>Motores John Deere (Torreon)</t>
  </si>
  <si>
    <t>Industrias John Deere Argentina (Rosario)</t>
  </si>
  <si>
    <t>Funk (Torreon Axle)</t>
  </si>
  <si>
    <t>Maschinenfabrik Kemper (Germany)</t>
  </si>
  <si>
    <t>John Deere Werke Mannheim (Germany)</t>
  </si>
  <si>
    <t>John Deere Werke Zweibruecken (Germany)</t>
  </si>
  <si>
    <t>John Deere Bruchsal (Germany)</t>
  </si>
  <si>
    <t>John Deere Usine d'Arc-Les-Gray (France)</t>
  </si>
  <si>
    <t>John Deere Iberica S.A. (Spain)</t>
  </si>
  <si>
    <t>John Deere Fabriek Horst (Netherland)</t>
  </si>
  <si>
    <t>L&amp;T John Deere (India) Ltd.</t>
  </si>
  <si>
    <t>John Deere (Pty) Ltd. (Nigel, South Africa)</t>
  </si>
  <si>
    <t>SABO Maschinenfabrik (Germany)</t>
  </si>
  <si>
    <t>Roberine B.V. (Netherland)</t>
  </si>
  <si>
    <t>John Deere Usine de Saran (France)</t>
  </si>
  <si>
    <t>Baltimore, MD</t>
  </si>
  <si>
    <t>Cleveland, OH</t>
  </si>
  <si>
    <t>Dallas, TX</t>
  </si>
  <si>
    <t>Detroit, MI</t>
  </si>
  <si>
    <t>Edmonton, AL</t>
  </si>
  <si>
    <t>Jacksonville, FL</t>
  </si>
  <si>
    <t>Kansas City, KS</t>
  </si>
  <si>
    <t>Kent (Seattle), WA</t>
  </si>
  <si>
    <t>McAllen, TX</t>
  </si>
  <si>
    <t>Miami, FL</t>
  </si>
  <si>
    <t>Reno, NV</t>
  </si>
  <si>
    <t>Toronto, ON</t>
  </si>
  <si>
    <t>Vernon Hills, IL</t>
  </si>
  <si>
    <t>Zanesville, OH</t>
  </si>
  <si>
    <t>Deere Hitachi</t>
  </si>
  <si>
    <t>John Deere Construction &amp; Forestry Division</t>
  </si>
  <si>
    <t>NA - John Deere Agricultural Equipment Division</t>
  </si>
  <si>
    <t>NA - John Deere Commercial &amp; Consumer Equipment</t>
  </si>
  <si>
    <t>Raw material cost (Sub-total A addl)</t>
  </si>
  <si>
    <t>NA - John Deere Power Systems Group</t>
  </si>
  <si>
    <t xml:space="preserve"> Raw Material Sub-total A:</t>
  </si>
  <si>
    <t>Parts Distribution</t>
  </si>
  <si>
    <t>Process Costs</t>
  </si>
  <si>
    <t>New Total Proc. Cost</t>
  </si>
  <si>
    <t>Old Total Proc. Cost</t>
  </si>
  <si>
    <t>Cost Difference</t>
  </si>
  <si>
    <t>RI - John Deere Agricultural Equipment Division</t>
  </si>
  <si>
    <t>oper. #</t>
  </si>
  <si>
    <t>Process Desc.   (assy, paint, etc.)</t>
  </si>
  <si>
    <t>RI - John Deere Power Systems Group</t>
  </si>
  <si>
    <t>RII - John Deere Agricultural Equipment Division</t>
  </si>
  <si>
    <t>RII - John Deere Commercial &amp; Consumer Equipment</t>
  </si>
  <si>
    <t>RII - John Deere Power Systems Group</t>
  </si>
  <si>
    <t>VPI Depot</t>
  </si>
  <si>
    <t>Program List</t>
  </si>
  <si>
    <t>WWAG</t>
  </si>
  <si>
    <t>Zeus Tractor</t>
  </si>
  <si>
    <t>Process cost (Sub-total B addl)</t>
  </si>
  <si>
    <t>Skidders</t>
  </si>
  <si>
    <t>Process Costs Sub-total B:</t>
  </si>
  <si>
    <t>Purchased Components</t>
  </si>
  <si>
    <t xml:space="preserve">Cost / Piece
</t>
  </si>
  <si>
    <t xml:space="preserve">Pieces per Assembly
</t>
  </si>
  <si>
    <t>New Total Comp.Cost</t>
  </si>
  <si>
    <t>Old Total 
Comp. Cost</t>
  </si>
  <si>
    <t>Part Number</t>
  </si>
  <si>
    <t xml:space="preserve">Part Description </t>
  </si>
  <si>
    <t>A: Initial Quote</t>
  </si>
  <si>
    <t>B: Supplier Production</t>
  </si>
  <si>
    <t>C: Supplier Raw Mat</t>
  </si>
  <si>
    <t>D: Supplier Spec Chg</t>
  </si>
  <si>
    <t>Purchased component cost (Sub-total C addl)</t>
  </si>
  <si>
    <t>F: Interfactory Pricing</t>
  </si>
  <si>
    <t>Purchased Components Sub-total:</t>
  </si>
  <si>
    <t>H: Deere Service Part Spec</t>
  </si>
  <si>
    <r>
      <t>SUB-TOTAL:</t>
    </r>
    <r>
      <rPr>
        <sz val="10"/>
        <rFont val="Times New Roman"/>
        <family val="1"/>
      </rPr>
      <t xml:space="preserve"> Purchased Components ( C)</t>
    </r>
  </si>
  <si>
    <t>J: Tooling Amort</t>
  </si>
  <si>
    <r>
      <t>SUB-TOTAL:</t>
    </r>
    <r>
      <rPr>
        <sz val="10"/>
        <rFont val="Times New Roman"/>
        <family val="1"/>
      </rPr>
      <t xml:space="preserve"> Raw Material w/o Acquisition (A)</t>
    </r>
  </si>
  <si>
    <r>
      <t>SUB-TOTAL:</t>
    </r>
    <r>
      <rPr>
        <sz val="10"/>
        <rFont val="Times New Roman"/>
        <family val="1"/>
      </rPr>
      <t xml:space="preserve"> Process Cost (B)</t>
    </r>
  </si>
  <si>
    <t xml:space="preserve"> QUOTE_TYPE</t>
  </si>
  <si>
    <t>Total Production Costs (A+B):</t>
  </si>
  <si>
    <t>K: Prototype to Production</t>
  </si>
  <si>
    <t>S.G.A. &amp; P%</t>
  </si>
  <si>
    <t xml:space="preserve"> S.G.A. &amp; P per piece  </t>
  </si>
  <si>
    <t xml:space="preserve">Estimate-(E) </t>
  </si>
  <si>
    <t xml:space="preserve">Comments: </t>
  </si>
  <si>
    <t xml:space="preserve">Grand Total </t>
  </si>
  <si>
    <t xml:space="preserve">Supplier Mng'd Inv-(SMI) </t>
  </si>
  <si>
    <t xml:space="preserve">Sequenced Delivery-(SDY) </t>
  </si>
  <si>
    <t>Tool Cost</t>
  </si>
  <si>
    <t xml:space="preserve">Controlled Delivery-(CDY) </t>
  </si>
  <si>
    <t xml:space="preserve">Kanban-(KBN) </t>
  </si>
  <si>
    <t>New</t>
  </si>
  <si>
    <t>Old</t>
  </si>
  <si>
    <t>Calculations: Tax</t>
  </si>
  <si>
    <t>QUOTE_PURPOSE</t>
  </si>
  <si>
    <t>Grand Total</t>
  </si>
  <si>
    <t>State Tax</t>
  </si>
  <si>
    <t xml:space="preserve">Production-(PRD) </t>
  </si>
  <si>
    <t>Federal Tax</t>
  </si>
  <si>
    <t xml:space="preserve">Service Only-(SO) </t>
  </si>
  <si>
    <t>Total w/ Tax</t>
  </si>
  <si>
    <t xml:space="preserve">Prototype-(PRT) </t>
  </si>
  <si>
    <t xml:space="preserve">Production and Service-(PNS) </t>
  </si>
  <si>
    <t>OLD</t>
  </si>
  <si>
    <t>Other-(OT)</t>
  </si>
  <si>
    <t xml:space="preserve">Assembly-(ASY) </t>
  </si>
  <si>
    <t>Federal Tax1</t>
  </si>
  <si>
    <t xml:space="preserve">Bag-(BG) </t>
  </si>
  <si>
    <t>Federal Tax2</t>
  </si>
  <si>
    <t>Barrel or Drum-(BBL)</t>
  </si>
  <si>
    <t>Tool Cost w/tax</t>
  </si>
  <si>
    <t xml:space="preserve">Bars-(BR) </t>
  </si>
  <si>
    <t xml:space="preserve">Board Feet-(BF) </t>
  </si>
  <si>
    <t xml:space="preserve">Bottles-(BT) </t>
  </si>
  <si>
    <t xml:space="preserve">Boxes-(BX) </t>
  </si>
  <si>
    <t>Bundles-(BD)</t>
  </si>
  <si>
    <t xml:space="preserve">BTU-(BTU) </t>
  </si>
  <si>
    <t>Cans-(CAN)</t>
  </si>
  <si>
    <t xml:space="preserve">Carton-(CT) </t>
  </si>
  <si>
    <t>Case-(CS)</t>
  </si>
  <si>
    <t>Coil-(C9)</t>
  </si>
  <si>
    <t xml:space="preserve">Cubic Centimeters-(CC) </t>
  </si>
  <si>
    <t>Cubic Feet-(CF)</t>
  </si>
  <si>
    <t>Cubic Inches-(CI)</t>
  </si>
  <si>
    <t>Cubic Meters-(M3)</t>
  </si>
  <si>
    <t xml:space="preserve">Cubic Yards-(CY) </t>
  </si>
  <si>
    <t xml:space="preserve">Cylinders-(CYL) </t>
  </si>
  <si>
    <t xml:space="preserve">Days-(D) </t>
  </si>
  <si>
    <t xml:space="preserve">Dozen-(DZ) </t>
  </si>
  <si>
    <t>Feet-(FT)</t>
  </si>
  <si>
    <t>Gallons-(GL)</t>
  </si>
  <si>
    <t>Giga Joule-(GJ)</t>
  </si>
  <si>
    <t>Grams-(G)</t>
  </si>
  <si>
    <t xml:space="preserve">Gross-(GR) </t>
  </si>
  <si>
    <t>Hour-(HR)</t>
  </si>
  <si>
    <t xml:space="preserve">Hundred Cubic Feet-(CCF) </t>
  </si>
  <si>
    <t xml:space="preserve">Hundred Kilograms-(CK) </t>
  </si>
  <si>
    <t>Hundred Units-©</t>
  </si>
  <si>
    <t>Hundred Weight-(CW)</t>
  </si>
  <si>
    <t>Inches-(IN)</t>
  </si>
  <si>
    <t>Kilograms-(KG)</t>
  </si>
  <si>
    <t xml:space="preserve">Kilometres-(KM) </t>
  </si>
  <si>
    <t xml:space="preserve">Kits-(KT) </t>
  </si>
  <si>
    <t>Lengths-(LGT)</t>
  </si>
  <si>
    <t>Lineal Feet-(LF)</t>
  </si>
  <si>
    <t>Lineal Inches-(LI)</t>
  </si>
  <si>
    <t>Liters-(L)</t>
  </si>
  <si>
    <t>Lots-(LOT)</t>
  </si>
  <si>
    <t xml:space="preserve">Meters-(M) </t>
  </si>
  <si>
    <t>Milligrams-(MG)</t>
  </si>
  <si>
    <t>Milliliters-(ML)</t>
  </si>
  <si>
    <t>Millimeters-(MM)</t>
  </si>
  <si>
    <t>Months-(MO)</t>
  </si>
  <si>
    <t>Occurance-(OCC)</t>
  </si>
  <si>
    <t>Ounces-(OZ)</t>
  </si>
  <si>
    <t xml:space="preserve">Packages-(PK) </t>
  </si>
  <si>
    <t>Pads-(PD)</t>
  </si>
  <si>
    <t xml:space="preserve">Pairs-(PR) </t>
  </si>
  <si>
    <t>Pieces-(PC)</t>
  </si>
  <si>
    <t>Pounds-(LB)</t>
  </si>
  <si>
    <t xml:space="preserve">Quarter-(QTR) </t>
  </si>
  <si>
    <t xml:space="preserve">Ream-(R) </t>
  </si>
  <si>
    <t>Rolls-(RL)</t>
  </si>
  <si>
    <t>Sets-(ST)</t>
  </si>
  <si>
    <t>Sheets-(SH)</t>
  </si>
  <si>
    <t>Square Feet-(SF)</t>
  </si>
  <si>
    <t xml:space="preserve">Square Inches-(SI) </t>
  </si>
  <si>
    <t xml:space="preserve">Square Meters-(SM) </t>
  </si>
  <si>
    <t>Square Yards-(SY)</t>
  </si>
  <si>
    <t xml:space="preserve">Tonnes-(TNE) </t>
  </si>
  <si>
    <t>Tons-(TN)</t>
  </si>
  <si>
    <t>Tube-(TBE)</t>
  </si>
  <si>
    <t xml:space="preserve">Week-(WK) </t>
  </si>
  <si>
    <t xml:space="preserve">Yards-(YD) </t>
  </si>
  <si>
    <t>Year-(YR)</t>
  </si>
  <si>
    <t>Currency</t>
  </si>
  <si>
    <t>US Dollar-(USD)</t>
  </si>
  <si>
    <t>Argentine Peso-(ARS)</t>
  </si>
  <si>
    <t>Australian Dollar-(AUD)</t>
  </si>
  <si>
    <t>Pound Sterling £-(GBP)</t>
  </si>
  <si>
    <t>Brazillian Real-(BRL)</t>
  </si>
  <si>
    <t>Canadian Dollar-(CAD)</t>
  </si>
  <si>
    <t>Chilean Peso-(CLP)</t>
  </si>
  <si>
    <t>Yuan Renminbi-(CNY)</t>
  </si>
  <si>
    <t>Czech Koruna-(CZK)</t>
  </si>
  <si>
    <t>Danish Krone-(DKK)</t>
  </si>
  <si>
    <t>Sucre-(ECS)</t>
  </si>
  <si>
    <t>Euro-(EUR)</t>
  </si>
  <si>
    <t>Hong Kong Dollar-(HKD)</t>
  </si>
  <si>
    <t>Forint-(HUF)</t>
  </si>
  <si>
    <t>Indian Rupee Rs-(INR)</t>
  </si>
  <si>
    <t>Zloty-(PLN)</t>
  </si>
  <si>
    <t>Norwegian Krone-(NOK)</t>
  </si>
  <si>
    <t>Russian Ruble-(RUB)</t>
  </si>
  <si>
    <t>Swedish Krona-(SEK)</t>
  </si>
  <si>
    <t>Bant-(THB)</t>
  </si>
  <si>
    <t>Swiss Franc-(CHF)</t>
  </si>
  <si>
    <t>Yen-(JPY)</t>
  </si>
  <si>
    <t>Won-(KRW)</t>
  </si>
  <si>
    <t>Mexican Peso-(MXN)</t>
  </si>
  <si>
    <t>New Zealand Dollar-(NZD)</t>
  </si>
  <si>
    <t>Turkish Lir-(TRL)</t>
  </si>
  <si>
    <t>Bolivar-(VEB)</t>
  </si>
  <si>
    <t>Rand-(SAR)</t>
  </si>
  <si>
    <t>AFGHANISTAN-(AF)</t>
  </si>
  <si>
    <t>ALBANIA-(AL)</t>
  </si>
  <si>
    <t>ALGERIA-(DZ)</t>
  </si>
  <si>
    <t>AMERICAN SAMOA-(AS)</t>
  </si>
  <si>
    <t>ANDORRA-(AD)</t>
  </si>
  <si>
    <t>ANGOLA-(AO)</t>
  </si>
  <si>
    <t>ANGUILLA-(AI)</t>
  </si>
  <si>
    <t>ANTARCTICA-(AQ)</t>
  </si>
  <si>
    <t>ANTIGUA AND BARBUDA-(AG)</t>
  </si>
  <si>
    <t>ARGENTINA-(AR)</t>
  </si>
  <si>
    <t>ARMENIA-(AM)</t>
  </si>
  <si>
    <t>ARUBA-(AW)</t>
  </si>
  <si>
    <t>AUSTRALIA-(AU)</t>
  </si>
  <si>
    <t>AUSTRIA-(AT)</t>
  </si>
  <si>
    <t>AZERBAIJAN-(AZ)</t>
  </si>
  <si>
    <t>BAHRAIN-(BH)</t>
  </si>
  <si>
    <t>BANGLADESH-(BD)</t>
  </si>
  <si>
    <t>BARBADOS-(BB)</t>
  </si>
  <si>
    <t>BELARUS-(BY)</t>
  </si>
  <si>
    <t>BELGIUM-(BE)</t>
  </si>
  <si>
    <t>BELIZE-(BZ)</t>
  </si>
  <si>
    <t>BENIN-(BJ)</t>
  </si>
  <si>
    <t>BERMUDA-(BM)</t>
  </si>
  <si>
    <t>BOLIVIA-(BO)</t>
  </si>
  <si>
    <t>BOSNIA AND HERZEGOWINA-(BA)</t>
  </si>
  <si>
    <t>BOTSWANA-(BW)</t>
  </si>
  <si>
    <t>BOUVET ISLAND-(BV)</t>
  </si>
  <si>
    <t>BRAZIL-(BR)</t>
  </si>
  <si>
    <t>BRITISH INDIAN OCEAN-(IO)</t>
  </si>
  <si>
    <t>BRUNEI DARUSSALAM-(BN)</t>
  </si>
  <si>
    <t>BULGARIA-(BG)</t>
  </si>
  <si>
    <t>BURKINA FASO-(BF)</t>
  </si>
  <si>
    <t>CAMBODIA-(KH)</t>
  </si>
  <si>
    <t>CAMEROON-(CM)</t>
  </si>
  <si>
    <t>CANADA-(CA)</t>
  </si>
  <si>
    <t>CAPE VERDE-(CV)</t>
  </si>
  <si>
    <t>CAYMAN ISLANDS-(KY)</t>
  </si>
  <si>
    <t>CENTRAL AFRICAN REPUBLIC-(CF)</t>
  </si>
  <si>
    <t>CHAD-(TD)</t>
  </si>
  <si>
    <t>CHILE-(CL)</t>
  </si>
  <si>
    <t>CHINA-(CN)</t>
  </si>
  <si>
    <t>CHRISTMAS ISLAND-(CX)</t>
  </si>
  <si>
    <t>COOK ISLANDS-(CK)</t>
  </si>
  <si>
    <t>COSTA RICA-(CR)</t>
  </si>
  <si>
    <t>CROATIA-(HR)</t>
  </si>
  <si>
    <t>CUBA-(CU)</t>
  </si>
  <si>
    <t>CYPRUS-(CY)</t>
  </si>
  <si>
    <t>CZECH REPUBLIC-(CZ)</t>
  </si>
  <si>
    <t>DENMARK-(DK)</t>
  </si>
  <si>
    <t>DJIBOUTI-(DJ)</t>
  </si>
  <si>
    <t>DOMINICA-(DM)</t>
  </si>
  <si>
    <t>DOMINICAN REPUBLIC-(DO)</t>
  </si>
  <si>
    <t>EAST TIMOR-(TP)</t>
  </si>
  <si>
    <t>ECUADOR-(EC)</t>
  </si>
  <si>
    <t>EGYPT-(EG)</t>
  </si>
  <si>
    <t>EL SALVADOR-(SV)</t>
  </si>
  <si>
    <t>EQUATORIAL GUINEA-(GQ)</t>
  </si>
  <si>
    <t>ERITREA-(ER)</t>
  </si>
  <si>
    <t>ETHIOPIA-(ET)</t>
  </si>
  <si>
    <t>FALKLAND ISLAND MALVINAS-(FK)</t>
  </si>
  <si>
    <t>FAROE ISLANDS-(FO)</t>
  </si>
  <si>
    <t>FIJI-(FJ)</t>
  </si>
  <si>
    <t>FINLAND-(FI)</t>
  </si>
  <si>
    <t>FRANCE-(FR)</t>
  </si>
  <si>
    <t>FRENCH GUIANA-(GF)</t>
  </si>
  <si>
    <t>FRENCH POLYNESIA-(PF)</t>
  </si>
  <si>
    <t>FRENCH SOUTHERN TERRITORIES-(TF)</t>
  </si>
  <si>
    <t>GABON-(GA)</t>
  </si>
  <si>
    <t>GAMBIA-(GM)</t>
  </si>
  <si>
    <t>GEORGIA-(GE)</t>
  </si>
  <si>
    <t>GERMANY-(DE)</t>
  </si>
  <si>
    <t>GHANA-(GH)</t>
  </si>
  <si>
    <t>GIBRALTAR-(GI)</t>
  </si>
  <si>
    <t>GREECE-(GR)</t>
  </si>
  <si>
    <t>GREENLAND-(GL)</t>
  </si>
  <si>
    <t>GRENADA-(GD)</t>
  </si>
  <si>
    <t>GUADELOUPE-(GP)</t>
  </si>
  <si>
    <t>GUAM-(GU)</t>
  </si>
  <si>
    <t>GUATEMALA-(GT)</t>
  </si>
  <si>
    <t>GUINEA-(GN)</t>
  </si>
  <si>
    <t>GUINEA-BISSAU-(GW)</t>
  </si>
  <si>
    <t>GUYANA-(GY)</t>
  </si>
  <si>
    <t>HAITI-(HT)</t>
  </si>
  <si>
    <t>HEARD AND MC-(HM)</t>
  </si>
  <si>
    <t>HOLY SEE VATICAN-(VA)</t>
  </si>
  <si>
    <t>HONDURAS-(HN)</t>
  </si>
  <si>
    <t>HONG KONG-(HK)</t>
  </si>
  <si>
    <t>HUNGARY-(HU)</t>
  </si>
  <si>
    <t>ICELAND-(IS)</t>
  </si>
  <si>
    <t>INDIA-(IN)</t>
  </si>
  <si>
    <t>INDONESIA-(ID)</t>
  </si>
  <si>
    <t>IRAN ISLAMIC REPUBLIC-(IR)</t>
  </si>
  <si>
    <t>IRAQ-(IQ)</t>
  </si>
  <si>
    <t>IRELAND-(IE)</t>
  </si>
  <si>
    <t>ISRAEL-(IL)</t>
  </si>
  <si>
    <t>ITALY-(IT)</t>
  </si>
  <si>
    <t>JAMAICA-(JM)</t>
  </si>
  <si>
    <t>JAPAN-(JP)</t>
  </si>
  <si>
    <t>JORDAN-(JO)</t>
  </si>
  <si>
    <t>KAZAKHSTAN-(KZ)</t>
  </si>
  <si>
    <t>KENYA-(KE)</t>
  </si>
  <si>
    <t>KIRIBATI-(KI)</t>
  </si>
  <si>
    <t>KOREA DEM. PEOPLES-(KP)</t>
  </si>
  <si>
    <t>KOREA, REPUBLIC OF-(KR)</t>
  </si>
  <si>
    <t xml:space="preserve">KOSOVO-(XK)                                                    </t>
  </si>
  <si>
    <t>KUWAIT-(KW)</t>
  </si>
  <si>
    <t>KYRGYZSTAN-(KG)</t>
  </si>
  <si>
    <t>LAO PEOPLES DEMOCRATIC-(LA)</t>
  </si>
  <si>
    <t>LATVIA-(LV)</t>
  </si>
  <si>
    <t>LEBANON-(LB)</t>
  </si>
  <si>
    <t>LESOTHO-(LS)</t>
  </si>
  <si>
    <t>LIBERIA-(LR)</t>
  </si>
  <si>
    <t>LIBYAN ARAB JAMAHIRIYA-(LY)</t>
  </si>
  <si>
    <t>LIECHTENSTEIN-(LI)</t>
  </si>
  <si>
    <t>LITHUANIA-(LT)</t>
  </si>
  <si>
    <t>LUXEMBOURG-(LU)</t>
  </si>
  <si>
    <t>MACAO-(MO)</t>
  </si>
  <si>
    <t>MACEDONIA FORMER YOGOSLAV-(MK)</t>
  </si>
  <si>
    <t>MADAGASCAR-(MG)</t>
  </si>
  <si>
    <t>MALAWI-(MW)</t>
  </si>
  <si>
    <t>MALAYSIA-(MY)</t>
  </si>
  <si>
    <t>MALDIVES-(MV)</t>
  </si>
  <si>
    <t>MALI-(ML)</t>
  </si>
  <si>
    <t>MALTA-(MT)</t>
  </si>
  <si>
    <t>MARSHALL ISLANDS-(MH)</t>
  </si>
  <si>
    <t>MARTINIQUE-(MQ)</t>
  </si>
  <si>
    <t>MAURITANIA-(MR)</t>
  </si>
  <si>
    <t>MAURITIUS-(MU)</t>
  </si>
  <si>
    <t>MAYOTTE-(YT)</t>
  </si>
  <si>
    <t>MEXICO-(MX)</t>
  </si>
  <si>
    <t>MICRONESIA FEDERATED STATES-(FM)</t>
  </si>
  <si>
    <t>MOLDOVA, REPUBLIC OF-(MD)</t>
  </si>
  <si>
    <t>MONACO-(MC)</t>
  </si>
  <si>
    <t>MONGOLIA-(MN)</t>
  </si>
  <si>
    <t>MONTSERRAT-(MS)</t>
  </si>
  <si>
    <t>MOROCCO-(MA)</t>
  </si>
  <si>
    <t>MOZAMBIQUE-(MZ)</t>
  </si>
  <si>
    <t>MYANMAR-(MM)</t>
  </si>
  <si>
    <t>NAMBIA-(NA)</t>
  </si>
  <si>
    <t>NAURU-(NR)</t>
  </si>
  <si>
    <t>NEPAL-(NP)</t>
  </si>
  <si>
    <t>NETHERLANDS-(NL)</t>
  </si>
  <si>
    <t>NETHERLANDS ANTILLES-(AN)</t>
  </si>
  <si>
    <t>NEW CALEDONIA-(NC)</t>
  </si>
  <si>
    <t>NEW ZEALAND-(NZ)</t>
  </si>
  <si>
    <t>NICARAGUA-(NI)</t>
  </si>
  <si>
    <t>NIGER-(NE)</t>
  </si>
  <si>
    <t>NIGERIA-(NG)</t>
  </si>
  <si>
    <t>NIUE-(NU)</t>
  </si>
  <si>
    <t>NORFOLK ISLAND-(NF)</t>
  </si>
  <si>
    <t>NORTHERN MARIANA ISLANDS-(MP)</t>
  </si>
  <si>
    <t>NORWAY-(NO)</t>
  </si>
  <si>
    <t>OMAN-(OM)</t>
  </si>
  <si>
    <t>PAKISTAN-(PK)</t>
  </si>
  <si>
    <t>PALAU-(PW)</t>
  </si>
  <si>
    <t>PALESTINE-(PS)</t>
  </si>
  <si>
    <t>PANAMA-(PA)</t>
  </si>
  <si>
    <t>PARAGUAY-(PY)</t>
  </si>
  <si>
    <t>PERU-(PE)</t>
  </si>
  <si>
    <t>PHILIPPINES-(PH)</t>
  </si>
  <si>
    <t>PITCAIRN-(PN)</t>
  </si>
  <si>
    <t>POLAND-(PL)</t>
  </si>
  <si>
    <t>PORTUGAL-(PT)</t>
  </si>
  <si>
    <t>PUERTO RICO-(PR)</t>
  </si>
  <si>
    <t>QATAR-(QA)</t>
  </si>
  <si>
    <t>REUNION-(RE)</t>
  </si>
  <si>
    <t>ROMANIA-(RO)</t>
  </si>
  <si>
    <t>RUSSIAN FEDERATION-(RU)</t>
  </si>
  <si>
    <t>RWANDA-(RW)</t>
  </si>
  <si>
    <t>SAINT KITTS AND-(KN)</t>
  </si>
  <si>
    <t>SAINT LUCIA-(LC)</t>
  </si>
  <si>
    <t>SAINT VINCENT AND-(VC)</t>
  </si>
  <si>
    <t>SAMOA INDEPENDENT ST-(WS)</t>
  </si>
  <si>
    <t>SAN MARINO-(SM)</t>
  </si>
  <si>
    <t>SAO TOME-(ST)</t>
  </si>
  <si>
    <t>SAUDI ARABIA-(SA)</t>
  </si>
  <si>
    <t>SENEGAL-(SN)</t>
  </si>
  <si>
    <t>SERBIA-(XS)</t>
  </si>
  <si>
    <t>SERBIA-MONTENETRO-(CS)</t>
  </si>
  <si>
    <t>SEYCHELLES-(SC)</t>
  </si>
  <si>
    <t>SIERRA LEONE-(SL)</t>
  </si>
  <si>
    <t>SINGAPORE-(SG)</t>
  </si>
  <si>
    <t>SLOVAKIA-(SK)</t>
  </si>
  <si>
    <t>SLOVENIA-(SI)</t>
  </si>
  <si>
    <t>SOLOMON ISLANDS-(SB)</t>
  </si>
  <si>
    <t>SOMALIA-(SO)</t>
  </si>
  <si>
    <t>SOUTH AFRICA-(ZA)</t>
  </si>
  <si>
    <t>SOUTH GEORGIA SO.-(GS)</t>
  </si>
  <si>
    <t>SPAIN-(ES)</t>
  </si>
  <si>
    <t>SRI LANKA-(LK)</t>
  </si>
  <si>
    <t>ST. HELENA-(SH)</t>
  </si>
  <si>
    <t>ST. PIERRE AND-(PM)</t>
  </si>
  <si>
    <t>SUDAN-(SD)</t>
  </si>
  <si>
    <t>SURINAME-(SR)</t>
  </si>
  <si>
    <t>SVALBARD AND JAN-(SJ)</t>
  </si>
  <si>
    <t>SWAZILAND-(SZ)</t>
  </si>
  <si>
    <t>SWEDEN-(SE)</t>
  </si>
  <si>
    <t>SWITZERLAND-(CH)</t>
  </si>
  <si>
    <t>SYRIAN ARAB REPUBLIC-(SY)</t>
  </si>
  <si>
    <t>TAIWAN REPUBLIC OF-(TW)</t>
  </si>
  <si>
    <t>TAJIKISTAN-(TJ)</t>
  </si>
  <si>
    <t>TANZANIA UNITED REPUBLIC-(TZ)</t>
  </si>
  <si>
    <t>THAILAND-(TH)</t>
  </si>
  <si>
    <t>TOGO-(TG)</t>
  </si>
  <si>
    <t>TOKELAU-(TK)</t>
  </si>
  <si>
    <t>TONGA-(TO)</t>
  </si>
  <si>
    <t>TRINIDAD AND TOBAGO-(TT)</t>
  </si>
  <si>
    <t>TUNISIA-(TN)</t>
  </si>
  <si>
    <t>TURKEY-(TR)</t>
  </si>
  <si>
    <t>TURKMENISTAN-™</t>
  </si>
  <si>
    <t>TURKS AND CAICOS-(TC)</t>
  </si>
  <si>
    <t>TUVALU-(TV)</t>
  </si>
  <si>
    <t>U.S. MINOR-(UM)</t>
  </si>
  <si>
    <t>UGANDA-(UG)</t>
  </si>
  <si>
    <t>UKRAINE-(UA)</t>
  </si>
  <si>
    <t>UNITED ARAB EMIRATES-(AE)</t>
  </si>
  <si>
    <t>UNITED KINGDOM-(GB)</t>
  </si>
  <si>
    <t>UNITED STATES-(US)</t>
  </si>
  <si>
    <t>URUGUAY-(UY)</t>
  </si>
  <si>
    <t>UZBEKISTAN-(UZ)</t>
  </si>
  <si>
    <t>VANUATU-(VU)</t>
  </si>
  <si>
    <t>VENEZUELA-(VE)</t>
  </si>
  <si>
    <t>VIET NAM-(VN)</t>
  </si>
  <si>
    <t>WALLIS AND FUTUNA-(WF)</t>
  </si>
  <si>
    <t>WESTERN SAHARA-(EH)</t>
  </si>
  <si>
    <t>YEMEN-(YE)</t>
  </si>
  <si>
    <t>ZAMBIA-(ZM)</t>
  </si>
  <si>
    <t>ZIMBABWE-(ZW)</t>
  </si>
  <si>
    <t>Incoterms</t>
  </si>
  <si>
    <t>Ex Works-(EXW)</t>
  </si>
  <si>
    <t xml:space="preserve">Free Carrier-(FCA) </t>
  </si>
  <si>
    <t xml:space="preserve">Free Alongside Ship-(FAS) </t>
  </si>
  <si>
    <t>Free On Board-(FOB)</t>
  </si>
  <si>
    <t xml:space="preserve">Cost and Freight-(CFR) </t>
  </si>
  <si>
    <t xml:space="preserve">Cost Insurance &amp; Freight-(CIF) </t>
  </si>
  <si>
    <t>Carriage Paid To-(CPT)</t>
  </si>
  <si>
    <t xml:space="preserve">Carriage &amp; Insurance Paid To-(CIP) </t>
  </si>
  <si>
    <t xml:space="preserve">Delivered at Frontier-(DAF) </t>
  </si>
  <si>
    <t xml:space="preserve">Delivered Ex Ship-(DES) </t>
  </si>
  <si>
    <t xml:space="preserve">Delivered Ex Quay-(DEQ) </t>
  </si>
  <si>
    <t xml:space="preserve"> Delivered Duty Unpaid-(DDU)</t>
  </si>
  <si>
    <t xml:space="preserve">Delivered Duty Paid-(DPP) </t>
  </si>
  <si>
    <t>Tool Cost Sub-Totals:</t>
  </si>
  <si>
    <t>(b +c +d) - e</t>
  </si>
  <si>
    <t>e</t>
  </si>
  <si>
    <t>b + c + d</t>
  </si>
  <si>
    <t>d</t>
  </si>
  <si>
    <t>c</t>
  </si>
  <si>
    <t>b</t>
  </si>
  <si>
    <t># of Pieces</t>
  </si>
  <si>
    <t>Years</t>
  </si>
  <si>
    <t>Old Tool Cost</t>
  </si>
  <si>
    <t>Total Cost of Tool</t>
  </si>
  <si>
    <t>Construction Cost</t>
  </si>
  <si>
    <t>Raw Material Cost</t>
  </si>
  <si>
    <t>Design    Cost</t>
  </si>
  <si>
    <t>Useful Life</t>
  </si>
  <si>
    <t>Lead Time in weeks</t>
  </si>
  <si>
    <t># of Cavities</t>
  </si>
  <si>
    <t>% Paid</t>
  </si>
  <si>
    <t>Paid By:</t>
  </si>
  <si>
    <t>Current Tool Location</t>
  </si>
  <si>
    <t>Tool Maker</t>
  </si>
  <si>
    <t>Tooling Description</t>
  </si>
  <si>
    <t>oper #</t>
  </si>
  <si>
    <t>Tooling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</si>
</sst>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7" formatCode="&quot;$&quot;#,##0.00_);\(&quot;$&quot;#,##0.00\)"/>
    <numFmt numFmtId="41" formatCode="_(* #,##0_);_(* \(#,##0\);_(* &quot;-&quot;_);_(@_)"/>
    <numFmt numFmtId="43" formatCode="_(* #,##0.00_);_(* \(#,##0.00\);_(* &quot;-&quot;??_);_(@_)"/>
    <numFmt numFmtId="164" formatCode="mm/dd/yy;@"/>
    <numFmt numFmtId="165" formatCode="_(* #,##0.0000_);_(* \(#,##0.0000\);_(* &quot;-&quot;????_);_(@_)"/>
    <numFmt numFmtId="166" formatCode="_(* #,##0.0000_);_(* \(#,##0.0000\);_(* &quot;-&quot;??_);_(@_)"/>
    <numFmt numFmtId="167" formatCode="0_);\(0\)"/>
    <numFmt numFmtId="168" formatCode="0.00_);\(0.00\)"/>
    <numFmt numFmtId="169" formatCode="_(* #,##0.00_);_(* \(#,##0.00\);_(* &quot;-&quot;????_);_(@_)"/>
    <numFmt numFmtId="170" formatCode="#,##0.0000_);\(#,##0.0000\)"/>
    <numFmt numFmtId="171" formatCode="0.0000"/>
  </numFmts>
  <fonts count="29">
    <font>
      <sz val="11"/>
      <color theme="1"/>
      <name val="Calibri"/>
      <family val="2"/>
      <scheme val="minor"/>
    </font>
    <font>
      <sz val="11"/>
      <color theme="1"/>
      <name val="Calibri"/>
      <family val="2"/>
      <scheme val="minor"/>
    </font>
    <font>
      <b/>
      <sz val="14"/>
      <name val="Times New Roman"/>
      <family val="1"/>
    </font>
    <font>
      <sz val="10"/>
      <name val="Times New Roman"/>
      <family val="1"/>
    </font>
    <font>
      <sz val="8"/>
      <name val="Times New Roman"/>
      <family val="1"/>
    </font>
    <font>
      <b/>
      <sz val="10"/>
      <name val="Times New Roman"/>
      <family val="1"/>
    </font>
    <font>
      <b/>
      <sz val="12"/>
      <name val="Times New Roman"/>
      <family val="1"/>
    </font>
    <font>
      <u/>
      <sz val="10"/>
      <color indexed="12"/>
      <name val="Arial"/>
      <family val="2"/>
    </font>
    <font>
      <sz val="9"/>
      <name val="Times New Roman"/>
      <family val="1"/>
    </font>
    <font>
      <sz val="12"/>
      <name val="Times New Roman"/>
      <family val="1"/>
    </font>
    <font>
      <sz val="10"/>
      <name val="Arial"/>
      <family val="2"/>
    </font>
    <font>
      <sz val="7"/>
      <name val="Times New Roman"/>
      <family val="1"/>
    </font>
    <font>
      <b/>
      <sz val="8"/>
      <name val="Times New Roman"/>
      <family val="1"/>
    </font>
    <font>
      <sz val="10"/>
      <name val="Geneva"/>
    </font>
    <font>
      <u/>
      <sz val="9"/>
      <name val="Times New Roman"/>
      <family val="1"/>
    </font>
    <font>
      <sz val="9"/>
      <name val="Arial"/>
      <family val="2"/>
    </font>
    <font>
      <b/>
      <sz val="9"/>
      <name val="Times New Roman"/>
      <family val="1"/>
    </font>
    <font>
      <sz val="8"/>
      <color indexed="48"/>
      <name val="Times New Roman"/>
      <family val="1"/>
    </font>
    <font>
      <sz val="10"/>
      <color indexed="48"/>
      <name val="Times New Roman"/>
      <family val="1"/>
    </font>
    <font>
      <sz val="10"/>
      <color indexed="12"/>
      <name val="Times New Roman"/>
      <family val="1"/>
    </font>
    <font>
      <sz val="10"/>
      <color indexed="8"/>
      <name val="Arial"/>
      <family val="2"/>
    </font>
    <font>
      <sz val="10"/>
      <color indexed="48"/>
      <name val="Arial"/>
      <family val="2"/>
    </font>
    <font>
      <b/>
      <sz val="10"/>
      <color indexed="12"/>
      <name val="Arial"/>
      <family val="2"/>
    </font>
    <font>
      <b/>
      <sz val="10"/>
      <color indexed="48"/>
      <name val="Arial"/>
      <family val="2"/>
    </font>
    <font>
      <sz val="8"/>
      <color indexed="81"/>
      <name val="Tahoma"/>
      <family val="2"/>
    </font>
    <font>
      <b/>
      <sz val="8"/>
      <color indexed="81"/>
      <name val="Tahoma"/>
      <family val="2"/>
    </font>
    <font>
      <b/>
      <sz val="9"/>
      <color indexed="81"/>
      <name val="Tahoma"/>
      <family val="2"/>
    </font>
    <font>
      <sz val="9"/>
      <color indexed="81"/>
      <name val="Tahoma"/>
      <family val="2"/>
    </font>
    <font>
      <sz val="20"/>
      <name val="Times New Roman"/>
      <family val="1"/>
    </font>
  </fonts>
  <fills count="5">
    <fill>
      <patternFill patternType="none"/>
    </fill>
    <fill>
      <patternFill patternType="gray125"/>
    </fill>
    <fill>
      <patternFill patternType="solid">
        <fgColor rgb="FFC0C0C0"/>
        <bgColor indexed="64"/>
      </patternFill>
    </fill>
    <fill>
      <patternFill patternType="solid">
        <fgColor indexed="22"/>
        <bgColor indexed="64"/>
      </patternFill>
    </fill>
    <fill>
      <patternFill patternType="solid">
        <fgColor indexed="9"/>
        <bgColor indexed="64"/>
      </patternFill>
    </fill>
  </fills>
  <borders count="83">
    <border>
      <left/>
      <right/>
      <top/>
      <bottom/>
      <diagonal/>
    </border>
    <border>
      <left style="medium">
        <color indexed="64"/>
      </left>
      <right style="medium">
        <color indexed="64"/>
      </right>
      <top/>
      <bottom/>
      <diagonal/>
    </border>
    <border>
      <left style="medium">
        <color indexed="64"/>
      </left>
      <right/>
      <top/>
      <bottom/>
      <diagonal/>
    </border>
    <border>
      <left/>
      <right style="medium">
        <color auto="1"/>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22"/>
      </left>
      <right style="thin">
        <color indexed="22"/>
      </right>
      <top style="thin">
        <color indexed="22"/>
      </top>
      <bottom style="thin">
        <color indexed="22"/>
      </bottom>
      <diagonal/>
    </border>
    <border>
      <left/>
      <right style="thin">
        <color indexed="22"/>
      </right>
      <top/>
      <bottom/>
      <diagonal/>
    </border>
    <border>
      <left style="thin">
        <color indexed="22"/>
      </left>
      <right style="thin">
        <color indexed="22"/>
      </right>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alignment vertical="top"/>
      <protection locked="0"/>
    </xf>
    <xf numFmtId="0" fontId="13" fillId="0" borderId="0"/>
    <xf numFmtId="0" fontId="20" fillId="0" borderId="0"/>
  </cellStyleXfs>
  <cellXfs count="609">
    <xf numFmtId="0" fontId="0" fillId="0" borderId="0" xfId="0"/>
    <xf numFmtId="0" fontId="2" fillId="0" borderId="1" xfId="0" applyFont="1" applyBorder="1" applyAlignment="1" applyProtection="1">
      <alignment horizontal="center" vertical="center" textRotation="90"/>
    </xf>
    <xf numFmtId="0" fontId="3" fillId="2" borderId="2" xfId="0" applyFont="1" applyFill="1" applyBorder="1" applyAlignment="1" applyProtection="1">
      <alignment horizontal="center"/>
    </xf>
    <xf numFmtId="0" fontId="3" fillId="2" borderId="0" xfId="0" applyFont="1" applyFill="1" applyBorder="1" applyAlignment="1" applyProtection="1">
      <alignment horizontal="center"/>
    </xf>
    <xf numFmtId="0" fontId="4" fillId="2" borderId="0" xfId="0" applyFont="1" applyFill="1" applyBorder="1" applyProtection="1"/>
    <xf numFmtId="0" fontId="5" fillId="2" borderId="0" xfId="0" applyFont="1" applyFill="1" applyBorder="1" applyAlignment="1" applyProtection="1"/>
    <xf numFmtId="0" fontId="5" fillId="2" borderId="3" xfId="0" applyFont="1" applyFill="1" applyBorder="1" applyAlignment="1" applyProtection="1"/>
    <xf numFmtId="0" fontId="5" fillId="0" borderId="4" xfId="0" applyFont="1" applyFill="1" applyBorder="1" applyAlignment="1" applyProtection="1">
      <alignment horizontal="center"/>
    </xf>
    <xf numFmtId="0" fontId="5" fillId="0" borderId="5" xfId="0" applyFont="1" applyFill="1" applyBorder="1" applyAlignment="1" applyProtection="1">
      <alignment horizontal="center"/>
    </xf>
    <xf numFmtId="0" fontId="5" fillId="0" borderId="6" xfId="0" applyFont="1" applyFill="1" applyBorder="1" applyAlignment="1" applyProtection="1">
      <alignment horizontal="center"/>
    </xf>
    <xf numFmtId="0" fontId="3" fillId="0" borderId="0" xfId="0" applyFont="1" applyBorder="1" applyAlignment="1" applyProtection="1">
      <alignment horizontal="left"/>
    </xf>
    <xf numFmtId="0" fontId="3" fillId="0" borderId="0" xfId="0" applyFont="1" applyFill="1" applyBorder="1" applyAlignment="1" applyProtection="1">
      <alignment horizontal="left"/>
    </xf>
    <xf numFmtId="0" fontId="0" fillId="0" borderId="0" xfId="0" applyProtection="1"/>
    <xf numFmtId="0" fontId="4" fillId="0" borderId="0" xfId="0" applyFont="1" applyProtection="1"/>
    <xf numFmtId="0" fontId="3" fillId="2" borderId="4" xfId="0" applyFont="1" applyFill="1" applyBorder="1" applyAlignment="1" applyProtection="1">
      <alignment horizontal="center"/>
    </xf>
    <xf numFmtId="0" fontId="3" fillId="2" borderId="5" xfId="0" applyFont="1" applyFill="1" applyBorder="1" applyAlignment="1" applyProtection="1">
      <alignment horizontal="center"/>
    </xf>
    <xf numFmtId="0" fontId="4" fillId="2" borderId="5" xfId="0" applyFont="1" applyFill="1" applyBorder="1" applyProtection="1"/>
    <xf numFmtId="0" fontId="6" fillId="2" borderId="5" xfId="0" quotePrefix="1" applyFont="1" applyFill="1" applyBorder="1" applyAlignment="1" applyProtection="1"/>
    <xf numFmtId="0" fontId="6" fillId="2" borderId="6" xfId="0" quotePrefix="1" applyFont="1" applyFill="1" applyBorder="1" applyAlignment="1" applyProtection="1"/>
    <xf numFmtId="0" fontId="6" fillId="2" borderId="7" xfId="0" applyFont="1" applyFill="1" applyBorder="1" applyAlignment="1" applyProtection="1">
      <alignment horizontal="center"/>
    </xf>
    <xf numFmtId="0" fontId="6" fillId="2" borderId="8" xfId="0" applyFont="1" applyFill="1" applyBorder="1" applyAlignment="1" applyProtection="1">
      <alignment horizontal="center"/>
    </xf>
    <xf numFmtId="0" fontId="0" fillId="0" borderId="0" xfId="0" applyFill="1" applyProtection="1"/>
    <xf numFmtId="0" fontId="3" fillId="0" borderId="9" xfId="0" applyFont="1" applyFill="1" applyBorder="1" applyAlignment="1" applyProtection="1">
      <alignment horizontal="left"/>
    </xf>
    <xf numFmtId="0" fontId="3" fillId="0" borderId="10" xfId="0" applyFont="1" applyFill="1" applyBorder="1" applyAlignment="1" applyProtection="1"/>
    <xf numFmtId="0" fontId="3" fillId="0" borderId="11" xfId="0" applyFont="1" applyFill="1" applyBorder="1" applyAlignment="1" applyProtection="1">
      <alignment horizontal="center"/>
      <protection locked="0"/>
    </xf>
    <xf numFmtId="0" fontId="3" fillId="0" borderId="9" xfId="0" applyFont="1" applyFill="1" applyBorder="1" applyAlignment="1" applyProtection="1">
      <alignment horizontal="center"/>
      <protection locked="0"/>
    </xf>
    <xf numFmtId="0" fontId="3" fillId="0" borderId="12" xfId="0" applyFont="1" applyFill="1" applyBorder="1" applyAlignment="1" applyProtection="1">
      <alignment horizontal="center"/>
      <protection locked="0"/>
    </xf>
    <xf numFmtId="0" fontId="3" fillId="0" borderId="13" xfId="0" applyFont="1" applyFill="1" applyBorder="1" applyAlignment="1" applyProtection="1">
      <alignment horizontal="center"/>
      <protection locked="0"/>
    </xf>
    <xf numFmtId="0" fontId="3" fillId="0" borderId="14" xfId="0" applyFont="1" applyFill="1" applyBorder="1" applyAlignment="1" applyProtection="1"/>
    <xf numFmtId="164" fontId="3" fillId="0" borderId="9" xfId="0" applyNumberFormat="1" applyFont="1" applyFill="1" applyBorder="1" applyAlignment="1" applyProtection="1">
      <alignment horizontal="center"/>
      <protection locked="0"/>
    </xf>
    <xf numFmtId="0" fontId="3" fillId="0" borderId="11" xfId="0" applyFont="1" applyFill="1" applyBorder="1" applyAlignment="1" applyProtection="1">
      <alignment horizontal="right"/>
    </xf>
    <xf numFmtId="0" fontId="3" fillId="0" borderId="10" xfId="0" applyFont="1" applyFill="1" applyBorder="1" applyAlignment="1" applyProtection="1">
      <alignment horizontal="right"/>
    </xf>
    <xf numFmtId="0" fontId="3" fillId="0" borderId="14" xfId="0" applyFont="1" applyFill="1" applyBorder="1" applyAlignment="1" applyProtection="1">
      <alignment horizontal="left"/>
      <protection locked="0"/>
    </xf>
    <xf numFmtId="0" fontId="3" fillId="0" borderId="15" xfId="0" applyFont="1" applyFill="1" applyBorder="1" applyAlignment="1" applyProtection="1">
      <alignment horizontal="left"/>
      <protection locked="0"/>
    </xf>
    <xf numFmtId="0" fontId="3" fillId="0" borderId="16" xfId="0" applyFont="1" applyFill="1" applyBorder="1" applyAlignment="1" applyProtection="1">
      <alignment horizontal="left"/>
    </xf>
    <xf numFmtId="0" fontId="3" fillId="0" borderId="17" xfId="0" applyFont="1" applyFill="1" applyBorder="1" applyAlignment="1" applyProtection="1"/>
    <xf numFmtId="0" fontId="3" fillId="0" borderId="18" xfId="0" applyFont="1" applyFill="1" applyBorder="1" applyAlignment="1" applyProtection="1">
      <alignment horizontal="center"/>
      <protection locked="0"/>
    </xf>
    <xf numFmtId="0" fontId="3" fillId="0" borderId="19" xfId="0" applyFont="1" applyFill="1" applyBorder="1" applyAlignment="1" applyProtection="1">
      <alignment horizontal="center"/>
      <protection locked="0"/>
    </xf>
    <xf numFmtId="0" fontId="3" fillId="0" borderId="17" xfId="0" applyFont="1" applyFill="1" applyBorder="1" applyAlignment="1" applyProtection="1">
      <alignment horizontal="center"/>
      <protection locked="0"/>
    </xf>
    <xf numFmtId="0" fontId="3" fillId="0" borderId="18" xfId="0" applyFont="1" applyFill="1" applyBorder="1" applyAlignment="1" applyProtection="1">
      <alignment horizontal="left"/>
    </xf>
    <xf numFmtId="0" fontId="3" fillId="0" borderId="18" xfId="0" applyFont="1" applyFill="1" applyBorder="1" applyAlignment="1" applyProtection="1">
      <alignment horizontal="right"/>
    </xf>
    <xf numFmtId="0" fontId="3" fillId="0" borderId="17" xfId="0" applyFont="1" applyFill="1" applyBorder="1" applyAlignment="1" applyProtection="1">
      <alignment horizontal="right"/>
    </xf>
    <xf numFmtId="0" fontId="3" fillId="0" borderId="18" xfId="0" applyFont="1" applyFill="1" applyBorder="1" applyAlignment="1" applyProtection="1">
      <alignment horizontal="left"/>
      <protection locked="0"/>
    </xf>
    <xf numFmtId="0" fontId="3" fillId="0" borderId="19" xfId="0" applyFont="1" applyFill="1" applyBorder="1" applyAlignment="1" applyProtection="1">
      <alignment horizontal="left"/>
      <protection locked="0"/>
    </xf>
    <xf numFmtId="0" fontId="3" fillId="0" borderId="20" xfId="0" applyFont="1" applyFill="1" applyBorder="1" applyAlignment="1" applyProtection="1">
      <alignment horizontal="left"/>
      <protection locked="0"/>
    </xf>
    <xf numFmtId="0" fontId="3" fillId="0" borderId="19" xfId="0" applyFont="1" applyFill="1" applyBorder="1" applyAlignment="1" applyProtection="1">
      <alignment horizontal="left"/>
    </xf>
    <xf numFmtId="0" fontId="3" fillId="0" borderId="17" xfId="0" applyFont="1" applyFill="1" applyBorder="1" applyAlignment="1" applyProtection="1">
      <alignment horizontal="left"/>
    </xf>
    <xf numFmtId="49" fontId="3" fillId="0" borderId="18" xfId="0" applyNumberFormat="1" applyFont="1" applyFill="1" applyBorder="1" applyAlignment="1" applyProtection="1">
      <alignment horizontal="left"/>
      <protection locked="0"/>
    </xf>
    <xf numFmtId="49" fontId="3" fillId="0" borderId="19" xfId="0" applyNumberFormat="1" applyFont="1" applyFill="1" applyBorder="1" applyAlignment="1" applyProtection="1">
      <alignment horizontal="left"/>
      <protection locked="0"/>
    </xf>
    <xf numFmtId="49" fontId="3" fillId="0" borderId="17" xfId="0" applyNumberFormat="1" applyFont="1" applyFill="1" applyBorder="1" applyAlignment="1" applyProtection="1">
      <alignment horizontal="left"/>
      <protection locked="0"/>
    </xf>
    <xf numFmtId="0" fontId="3" fillId="0" borderId="21" xfId="0" applyFont="1" applyFill="1" applyBorder="1" applyAlignment="1" applyProtection="1">
      <alignment horizontal="left"/>
    </xf>
    <xf numFmtId="0" fontId="3" fillId="0" borderId="21" xfId="0" applyFont="1" applyFill="1" applyBorder="1" applyAlignment="1" applyProtection="1"/>
    <xf numFmtId="0" fontId="3" fillId="0" borderId="17" xfId="0" applyFont="1" applyFill="1" applyBorder="1" applyAlignment="1" applyProtection="1">
      <alignment horizontal="left"/>
      <protection locked="0"/>
    </xf>
    <xf numFmtId="0" fontId="3" fillId="0" borderId="18" xfId="0" applyNumberFormat="1" applyFont="1" applyFill="1" applyBorder="1" applyAlignment="1" applyProtection="1">
      <alignment horizontal="left"/>
      <protection locked="0"/>
    </xf>
    <xf numFmtId="0" fontId="3" fillId="0" borderId="19" xfId="0" applyNumberFormat="1" applyFont="1" applyFill="1" applyBorder="1" applyAlignment="1" applyProtection="1">
      <alignment horizontal="left"/>
      <protection locked="0"/>
    </xf>
    <xf numFmtId="0" fontId="3" fillId="0" borderId="20" xfId="0" applyNumberFormat="1" applyFont="1" applyFill="1" applyBorder="1" applyAlignment="1" applyProtection="1">
      <alignment horizontal="left"/>
      <protection locked="0"/>
    </xf>
    <xf numFmtId="0" fontId="7" fillId="0" borderId="18" xfId="3" applyFont="1" applyFill="1" applyBorder="1" applyAlignment="1" applyProtection="1">
      <alignment horizontal="left"/>
      <protection locked="0"/>
    </xf>
    <xf numFmtId="0" fontId="7" fillId="0" borderId="19" xfId="3" applyFont="1" applyFill="1" applyBorder="1" applyAlignment="1" applyProtection="1">
      <alignment horizontal="left"/>
      <protection locked="0"/>
    </xf>
    <xf numFmtId="0" fontId="7" fillId="0" borderId="20" xfId="3" applyFont="1" applyFill="1" applyBorder="1" applyAlignment="1" applyProtection="1">
      <alignment horizontal="left"/>
      <protection locked="0"/>
    </xf>
    <xf numFmtId="3" fontId="3" fillId="0" borderId="22" xfId="1" applyNumberFormat="1" applyFont="1" applyFill="1" applyBorder="1" applyAlignment="1" applyProtection="1">
      <alignment horizontal="center"/>
      <protection locked="0"/>
    </xf>
    <xf numFmtId="3" fontId="3" fillId="0" borderId="23" xfId="1" applyNumberFormat="1" applyFont="1" applyFill="1" applyBorder="1" applyAlignment="1" applyProtection="1">
      <alignment horizontal="center"/>
      <protection locked="0"/>
    </xf>
    <xf numFmtId="3" fontId="3" fillId="0" borderId="24" xfId="1" applyNumberFormat="1" applyFont="1" applyFill="1" applyBorder="1" applyAlignment="1" applyProtection="1">
      <alignment horizontal="center"/>
      <protection locked="0"/>
    </xf>
    <xf numFmtId="0" fontId="3" fillId="0" borderId="19" xfId="0" applyFont="1" applyFill="1" applyBorder="1" applyAlignment="1" applyProtection="1"/>
    <xf numFmtId="0" fontId="3" fillId="0" borderId="18" xfId="0" applyFont="1" applyFill="1" applyBorder="1" applyAlignment="1" applyProtection="1"/>
    <xf numFmtId="0" fontId="8" fillId="0" borderId="18" xfId="0" applyFont="1" applyFill="1" applyBorder="1" applyAlignment="1" applyProtection="1">
      <alignment horizontal="left"/>
      <protection locked="0"/>
    </xf>
    <xf numFmtId="0" fontId="8" fillId="0" borderId="19" xfId="0" applyFont="1" applyFill="1" applyBorder="1" applyAlignment="1" applyProtection="1">
      <alignment horizontal="left"/>
      <protection locked="0"/>
    </xf>
    <xf numFmtId="0" fontId="8" fillId="0" borderId="17" xfId="0" applyFont="1" applyFill="1" applyBorder="1" applyAlignment="1" applyProtection="1">
      <alignment horizontal="left"/>
      <protection locked="0"/>
    </xf>
    <xf numFmtId="0" fontId="3" fillId="0" borderId="18" xfId="0" applyFont="1" applyFill="1" applyBorder="1" applyAlignment="1" applyProtection="1">
      <alignment horizontal="right" wrapText="1"/>
    </xf>
    <xf numFmtId="0" fontId="3" fillId="0" borderId="17" xfId="0" applyFont="1" applyFill="1" applyBorder="1" applyAlignment="1" applyProtection="1">
      <alignment horizontal="right" wrapText="1"/>
    </xf>
    <xf numFmtId="3" fontId="3" fillId="0" borderId="18" xfId="1" applyNumberFormat="1" applyFont="1" applyFill="1" applyBorder="1" applyAlignment="1" applyProtection="1">
      <alignment horizontal="center"/>
      <protection locked="0"/>
    </xf>
    <xf numFmtId="3" fontId="3" fillId="0" borderId="19" xfId="1" applyNumberFormat="1" applyFont="1" applyFill="1" applyBorder="1" applyAlignment="1" applyProtection="1">
      <alignment horizontal="center"/>
      <protection locked="0"/>
    </xf>
    <xf numFmtId="3" fontId="3" fillId="0" borderId="20" xfId="1" applyNumberFormat="1" applyFont="1" applyFill="1" applyBorder="1" applyAlignment="1" applyProtection="1">
      <alignment horizontal="center"/>
      <protection locked="0"/>
    </xf>
    <xf numFmtId="0" fontId="3" fillId="0" borderId="0" xfId="0" applyFont="1" applyProtection="1"/>
    <xf numFmtId="3" fontId="3" fillId="0" borderId="18" xfId="0" applyNumberFormat="1" applyFont="1" applyFill="1" applyBorder="1" applyAlignment="1" applyProtection="1">
      <alignment horizontal="center"/>
      <protection locked="0"/>
    </xf>
    <xf numFmtId="3" fontId="3" fillId="0" borderId="19" xfId="0" applyNumberFormat="1" applyFont="1" applyFill="1" applyBorder="1" applyAlignment="1" applyProtection="1">
      <alignment horizontal="center"/>
      <protection locked="0"/>
    </xf>
    <xf numFmtId="3" fontId="3" fillId="0" borderId="17" xfId="0" applyNumberFormat="1" applyFont="1" applyFill="1" applyBorder="1" applyAlignment="1" applyProtection="1">
      <alignment horizontal="center"/>
      <protection locked="0"/>
    </xf>
    <xf numFmtId="0" fontId="3" fillId="0" borderId="21" xfId="0" applyFont="1" applyFill="1" applyBorder="1" applyAlignment="1" applyProtection="1">
      <alignment horizontal="right"/>
    </xf>
    <xf numFmtId="0" fontId="3" fillId="0" borderId="25" xfId="0" applyFont="1" applyFill="1" applyBorder="1" applyAlignment="1" applyProtection="1"/>
    <xf numFmtId="0" fontId="3" fillId="0" borderId="26" xfId="0" applyFont="1" applyFill="1" applyBorder="1" applyAlignment="1" applyProtection="1"/>
    <xf numFmtId="0" fontId="3" fillId="0" borderId="27" xfId="0" applyFont="1" applyFill="1" applyBorder="1" applyAlignment="1" applyProtection="1">
      <alignment horizontal="center"/>
      <protection locked="0"/>
    </xf>
    <xf numFmtId="0" fontId="3" fillId="0" borderId="28" xfId="0" applyFont="1" applyFill="1" applyBorder="1" applyAlignment="1" applyProtection="1">
      <alignment horizontal="center"/>
      <protection locked="0"/>
    </xf>
    <xf numFmtId="0" fontId="3" fillId="0" borderId="29" xfId="0" applyFont="1" applyFill="1" applyBorder="1" applyAlignment="1" applyProtection="1">
      <alignment horizontal="center"/>
      <protection locked="0"/>
    </xf>
    <xf numFmtId="0" fontId="3" fillId="0" borderId="21" xfId="0" applyFont="1" applyFill="1" applyBorder="1" applyAlignment="1" applyProtection="1">
      <alignment shrinkToFit="1"/>
    </xf>
    <xf numFmtId="0" fontId="3" fillId="0" borderId="26" xfId="0" applyFont="1" applyFill="1" applyBorder="1" applyAlignment="1" applyProtection="1">
      <alignment horizontal="right"/>
    </xf>
    <xf numFmtId="0" fontId="3" fillId="0" borderId="23" xfId="0" quotePrefix="1" applyFont="1" applyFill="1" applyBorder="1" applyAlignment="1" applyProtection="1">
      <alignment horizontal="center"/>
    </xf>
    <xf numFmtId="0" fontId="3" fillId="0" borderId="23" xfId="0" applyFont="1" applyBorder="1" applyAlignment="1" applyProtection="1">
      <alignment horizontal="center"/>
    </xf>
    <xf numFmtId="0" fontId="3" fillId="0" borderId="24" xfId="0" applyFont="1" applyBorder="1" applyAlignment="1" applyProtection="1">
      <alignment horizontal="center"/>
    </xf>
    <xf numFmtId="0" fontId="6" fillId="3" borderId="30" xfId="0" applyFont="1" applyFill="1" applyBorder="1" applyAlignment="1" applyProtection="1"/>
    <xf numFmtId="0" fontId="9" fillId="3" borderId="7" xfId="0" applyFont="1" applyFill="1" applyBorder="1" applyAlignment="1" applyProtection="1"/>
    <xf numFmtId="0" fontId="9" fillId="4" borderId="31" xfId="0" applyFont="1" applyFill="1" applyBorder="1" applyAlignment="1" applyProtection="1">
      <alignment horizontal="center"/>
      <protection locked="0"/>
    </xf>
    <xf numFmtId="0" fontId="9" fillId="4" borderId="32" xfId="0" applyFont="1" applyFill="1" applyBorder="1" applyAlignment="1" applyProtection="1">
      <alignment horizontal="center"/>
      <protection locked="0"/>
    </xf>
    <xf numFmtId="164" fontId="9" fillId="4" borderId="33" xfId="0" applyNumberFormat="1" applyFont="1" applyFill="1" applyBorder="1" applyAlignment="1" applyProtection="1">
      <alignment horizontal="center"/>
      <protection locked="0"/>
    </xf>
    <xf numFmtId="0" fontId="9" fillId="3" borderId="7" xfId="0" applyFont="1" applyFill="1" applyBorder="1" applyAlignment="1" applyProtection="1">
      <alignment horizontal="center"/>
    </xf>
    <xf numFmtId="0" fontId="9" fillId="3" borderId="8" xfId="0" applyFont="1" applyFill="1" applyBorder="1" applyAlignment="1" applyProtection="1">
      <alignment horizontal="center"/>
    </xf>
    <xf numFmtId="0" fontId="3" fillId="0" borderId="0" xfId="0" applyFont="1" applyBorder="1" applyAlignment="1" applyProtection="1">
      <alignment horizontal="center"/>
    </xf>
    <xf numFmtId="49" fontId="3" fillId="0" borderId="0" xfId="0" applyNumberFormat="1" applyFont="1" applyProtection="1"/>
    <xf numFmtId="49" fontId="4" fillId="0" borderId="0" xfId="0" applyNumberFormat="1" applyFont="1" applyProtection="1"/>
    <xf numFmtId="49" fontId="4" fillId="0" borderId="0" xfId="0" applyNumberFormat="1" applyFont="1" applyBorder="1" applyAlignment="1" applyProtection="1">
      <alignment horizontal="left"/>
    </xf>
    <xf numFmtId="0" fontId="3" fillId="0" borderId="10" xfId="0" applyFont="1" applyFill="1" applyBorder="1" applyAlignment="1" applyProtection="1">
      <alignment horizontal="left"/>
    </xf>
    <xf numFmtId="0" fontId="3" fillId="0" borderId="14" xfId="0" applyFont="1" applyFill="1" applyBorder="1" applyAlignment="1" applyProtection="1">
      <alignment horizontal="left"/>
    </xf>
    <xf numFmtId="0" fontId="3" fillId="0" borderId="14" xfId="0" applyFont="1" applyFill="1" applyBorder="1" applyAlignment="1" applyProtection="1">
      <alignment horizontal="center"/>
      <protection locked="0"/>
    </xf>
    <xf numFmtId="0" fontId="3" fillId="0" borderId="9" xfId="0" applyFont="1" applyFill="1" applyBorder="1" applyAlignment="1" applyProtection="1"/>
    <xf numFmtId="0" fontId="3" fillId="0" borderId="34" xfId="0" applyFont="1" applyFill="1" applyBorder="1" applyAlignment="1" applyProtection="1">
      <alignment horizontal="left"/>
      <protection locked="0"/>
    </xf>
    <xf numFmtId="0" fontId="3" fillId="0" borderId="12" xfId="0" applyFont="1" applyFill="1" applyBorder="1" applyAlignment="1" applyProtection="1">
      <alignment horizontal="left"/>
      <protection locked="0"/>
    </xf>
    <xf numFmtId="0" fontId="3" fillId="0" borderId="13" xfId="0" applyFont="1" applyFill="1" applyBorder="1" applyAlignment="1" applyProtection="1">
      <alignment horizontal="left"/>
      <protection locked="0"/>
    </xf>
    <xf numFmtId="0" fontId="3" fillId="0" borderId="34" xfId="0" applyFont="1" applyFill="1" applyBorder="1" applyAlignment="1" applyProtection="1">
      <alignment horizontal="left"/>
    </xf>
    <xf numFmtId="0" fontId="3" fillId="0" borderId="12" xfId="0" applyFont="1" applyFill="1" applyBorder="1" applyAlignment="1" applyProtection="1">
      <alignment horizontal="left"/>
    </xf>
    <xf numFmtId="0" fontId="10" fillId="0" borderId="12" xfId="0" applyFont="1" applyFill="1" applyBorder="1" applyAlignment="1" applyProtection="1">
      <alignment horizontal="left"/>
    </xf>
    <xf numFmtId="0" fontId="10" fillId="0" borderId="35" xfId="0" applyFont="1" applyFill="1" applyBorder="1" applyAlignment="1" applyProtection="1">
      <alignment horizontal="left"/>
    </xf>
    <xf numFmtId="0" fontId="3" fillId="0" borderId="17" xfId="0" applyFont="1" applyFill="1" applyBorder="1" applyAlignment="1" applyProtection="1">
      <alignment wrapText="1"/>
    </xf>
    <xf numFmtId="0" fontId="3" fillId="0" borderId="21" xfId="0" applyFont="1" applyFill="1" applyBorder="1" applyAlignment="1" applyProtection="1">
      <alignment wrapText="1"/>
    </xf>
    <xf numFmtId="1" fontId="3" fillId="0" borderId="21" xfId="0" applyNumberFormat="1" applyFont="1" applyFill="1" applyBorder="1" applyAlignment="1" applyProtection="1">
      <alignment horizontal="center"/>
      <protection locked="0"/>
    </xf>
    <xf numFmtId="10" fontId="3" fillId="0" borderId="18" xfId="2" applyNumberFormat="1" applyFont="1" applyFill="1" applyBorder="1" applyAlignment="1" applyProtection="1">
      <alignment horizontal="center"/>
      <protection locked="0"/>
    </xf>
    <xf numFmtId="10" fontId="3" fillId="0" borderId="19" xfId="2" applyNumberFormat="1" applyFont="1" applyFill="1" applyBorder="1" applyAlignment="1" applyProtection="1">
      <alignment horizontal="center"/>
      <protection locked="0"/>
    </xf>
    <xf numFmtId="10" fontId="3" fillId="0" borderId="17" xfId="2" applyNumberFormat="1" applyFont="1" applyFill="1" applyBorder="1" applyAlignment="1" applyProtection="1">
      <alignment horizontal="center"/>
      <protection locked="0"/>
    </xf>
    <xf numFmtId="0" fontId="3" fillId="0" borderId="18" xfId="0" applyFont="1" applyFill="1" applyBorder="1" applyAlignment="1" applyProtection="1">
      <alignment horizontal="center"/>
    </xf>
    <xf numFmtId="0" fontId="3" fillId="0" borderId="19" xfId="0" applyFont="1" applyFill="1" applyBorder="1" applyAlignment="1" applyProtection="1">
      <alignment horizontal="center"/>
    </xf>
    <xf numFmtId="0" fontId="3" fillId="0" borderId="20" xfId="0" applyFont="1" applyFill="1" applyBorder="1" applyAlignment="1" applyProtection="1">
      <alignment horizontal="center"/>
    </xf>
    <xf numFmtId="0" fontId="3" fillId="0" borderId="21" xfId="0" applyFont="1" applyFill="1" applyBorder="1" applyAlignment="1" applyProtection="1">
      <alignment horizontal="center"/>
      <protection locked="0"/>
    </xf>
    <xf numFmtId="49" fontId="3" fillId="0" borderId="18" xfId="0" applyNumberFormat="1" applyFont="1" applyFill="1" applyBorder="1" applyAlignment="1" applyProtection="1">
      <alignment horizontal="center"/>
      <protection locked="0"/>
    </xf>
    <xf numFmtId="49" fontId="3" fillId="0" borderId="19" xfId="0" applyNumberFormat="1" applyFont="1" applyFill="1" applyBorder="1" applyAlignment="1" applyProtection="1">
      <alignment horizontal="center"/>
      <protection locked="0"/>
    </xf>
    <xf numFmtId="49" fontId="3" fillId="0" borderId="17" xfId="0" applyNumberFormat="1" applyFont="1" applyFill="1" applyBorder="1" applyAlignment="1" applyProtection="1">
      <alignment horizontal="center"/>
      <protection locked="0"/>
    </xf>
    <xf numFmtId="0" fontId="2" fillId="0" borderId="36" xfId="0" applyFont="1" applyBorder="1" applyAlignment="1" applyProtection="1">
      <alignment horizontal="center" vertical="center" textRotation="90"/>
    </xf>
    <xf numFmtId="0" fontId="3" fillId="0" borderId="25" xfId="0" applyFont="1" applyFill="1" applyBorder="1" applyAlignment="1" applyProtection="1">
      <alignment horizontal="left"/>
    </xf>
    <xf numFmtId="0" fontId="3" fillId="0" borderId="26" xfId="0" applyFont="1" applyFill="1" applyBorder="1" applyAlignment="1" applyProtection="1">
      <alignment horizontal="center"/>
      <protection locked="0"/>
    </xf>
    <xf numFmtId="0" fontId="3" fillId="0" borderId="37" xfId="0" applyFont="1" applyFill="1" applyBorder="1" applyAlignment="1" applyProtection="1"/>
    <xf numFmtId="0" fontId="3" fillId="0" borderId="0" xfId="0" applyFont="1" applyFill="1" applyBorder="1" applyAlignment="1" applyProtection="1"/>
    <xf numFmtId="0" fontId="3" fillId="0" borderId="3" xfId="0" applyFont="1" applyFill="1" applyBorder="1" applyAlignment="1" applyProtection="1"/>
    <xf numFmtId="0" fontId="2" fillId="3" borderId="30" xfId="0" applyFont="1" applyFill="1" applyBorder="1" applyAlignment="1" applyProtection="1">
      <alignment horizontal="center" vertical="center" textRotation="90"/>
    </xf>
    <xf numFmtId="0" fontId="0" fillId="0" borderId="7" xfId="0" applyBorder="1" applyAlignment="1" applyProtection="1"/>
    <xf numFmtId="0" fontId="0" fillId="0" borderId="8" xfId="0" applyBorder="1" applyAlignment="1" applyProtection="1"/>
    <xf numFmtId="7" fontId="11" fillId="0" borderId="0" xfId="0" applyNumberFormat="1" applyFont="1" applyBorder="1" applyAlignment="1" applyProtection="1">
      <alignment horizontal="center" vertical="center"/>
    </xf>
    <xf numFmtId="49" fontId="3" fillId="0" borderId="0" xfId="0" applyNumberFormat="1" applyFont="1" applyBorder="1" applyAlignment="1" applyProtection="1">
      <alignment horizontal="left" vertical="center"/>
    </xf>
    <xf numFmtId="49" fontId="3" fillId="0" borderId="0" xfId="0" applyNumberFormat="1" applyFont="1" applyBorder="1" applyAlignment="1" applyProtection="1">
      <alignment horizontal="left"/>
    </xf>
    <xf numFmtId="0" fontId="5" fillId="0" borderId="30" xfId="0" applyFont="1" applyBorder="1" applyAlignment="1" applyProtection="1">
      <alignment horizontal="left"/>
    </xf>
    <xf numFmtId="0" fontId="0" fillId="0" borderId="7" xfId="0" applyBorder="1" applyAlignment="1" applyProtection="1">
      <alignment horizontal="left"/>
    </xf>
    <xf numFmtId="0" fontId="0" fillId="0" borderId="8" xfId="0" applyBorder="1" applyAlignment="1" applyProtection="1">
      <alignment horizontal="left"/>
    </xf>
    <xf numFmtId="0" fontId="3" fillId="0" borderId="38" xfId="0" applyFont="1" applyBorder="1" applyAlignment="1" applyProtection="1">
      <alignment horizontal="center"/>
    </xf>
    <xf numFmtId="0" fontId="0" fillId="0" borderId="12" xfId="0" applyBorder="1" applyAlignment="1" applyProtection="1">
      <alignment horizontal="center"/>
    </xf>
    <xf numFmtId="0" fontId="0" fillId="0" borderId="13" xfId="0" applyBorder="1" applyAlignment="1" applyProtection="1">
      <alignment horizontal="center"/>
    </xf>
    <xf numFmtId="0" fontId="3" fillId="0" borderId="39" xfId="0" applyFont="1" applyBorder="1" applyAlignment="1" applyProtection="1">
      <alignment horizontal="center" wrapText="1"/>
    </xf>
    <xf numFmtId="0" fontId="3" fillId="0" borderId="40" xfId="0" applyFont="1" applyBorder="1" applyAlignment="1" applyProtection="1">
      <alignment horizontal="center" wrapText="1"/>
    </xf>
    <xf numFmtId="0" fontId="3" fillId="0" borderId="41" xfId="0" applyFont="1" applyBorder="1" applyAlignment="1" applyProtection="1">
      <alignment horizontal="center" wrapText="1"/>
    </xf>
    <xf numFmtId="0" fontId="3" fillId="0" borderId="42" xfId="0" applyFont="1" applyBorder="1" applyAlignment="1" applyProtection="1">
      <alignment horizontal="center" wrapText="1"/>
    </xf>
    <xf numFmtId="0" fontId="3" fillId="0" borderId="43" xfId="0" applyFont="1" applyBorder="1" applyAlignment="1" applyProtection="1">
      <alignment horizontal="center" wrapText="1"/>
    </xf>
    <xf numFmtId="0" fontId="3" fillId="0" borderId="44" xfId="0" applyFont="1" applyBorder="1" applyAlignment="1" applyProtection="1">
      <alignment horizontal="center" wrapText="1"/>
    </xf>
    <xf numFmtId="0" fontId="8" fillId="0" borderId="43" xfId="0" applyFont="1" applyBorder="1" applyAlignment="1" applyProtection="1">
      <alignment horizontal="center" wrapText="1"/>
    </xf>
    <xf numFmtId="7" fontId="11" fillId="0" borderId="0" xfId="0" applyNumberFormat="1" applyFont="1" applyBorder="1" applyAlignment="1" applyProtection="1">
      <alignment horizontal="center"/>
    </xf>
    <xf numFmtId="41" fontId="3" fillId="0" borderId="0" xfId="0" applyNumberFormat="1" applyFont="1" applyBorder="1" applyAlignment="1" applyProtection="1">
      <alignment horizontal="left"/>
    </xf>
    <xf numFmtId="0" fontId="3" fillId="0" borderId="45" xfId="0" applyFont="1" applyBorder="1" applyAlignment="1" applyProtection="1">
      <alignment horizontal="center" wrapText="1"/>
    </xf>
    <xf numFmtId="0" fontId="3" fillId="0" borderId="46" xfId="0" applyFont="1" applyBorder="1" applyAlignment="1" applyProtection="1">
      <alignment horizontal="center" vertical="center"/>
    </xf>
    <xf numFmtId="0" fontId="3" fillId="0" borderId="41" xfId="0" applyFont="1" applyBorder="1" applyAlignment="1" applyProtection="1">
      <alignment horizontal="center" vertical="center"/>
    </xf>
    <xf numFmtId="0" fontId="3" fillId="0" borderId="40" xfId="0" applyFont="1" applyBorder="1" applyAlignment="1" applyProtection="1">
      <alignment horizontal="center" vertical="center"/>
    </xf>
    <xf numFmtId="0" fontId="3" fillId="0" borderId="40" xfId="0" applyFont="1" applyBorder="1" applyAlignment="1" applyProtection="1">
      <alignment horizontal="center" vertical="center" wrapText="1"/>
    </xf>
    <xf numFmtId="0" fontId="3" fillId="0" borderId="39" xfId="0" applyFont="1" applyBorder="1" applyAlignment="1" applyProtection="1">
      <alignment horizontal="center" vertical="center" wrapText="1"/>
    </xf>
    <xf numFmtId="0" fontId="3" fillId="0" borderId="26" xfId="0" applyFont="1" applyBorder="1" applyAlignment="1" applyProtection="1">
      <alignment horizontal="center" wrapText="1"/>
    </xf>
    <xf numFmtId="0" fontId="0" fillId="0" borderId="47" xfId="0" applyBorder="1" applyAlignment="1" applyProtection="1">
      <alignment horizontal="center"/>
    </xf>
    <xf numFmtId="0" fontId="0" fillId="0" borderId="37" xfId="0" applyBorder="1" applyAlignment="1" applyProtection="1">
      <alignment horizontal="center" wrapText="1"/>
    </xf>
    <xf numFmtId="0" fontId="0" fillId="0" borderId="48" xfId="0" applyBorder="1" applyAlignment="1" applyProtection="1">
      <alignment horizontal="center" wrapText="1"/>
    </xf>
    <xf numFmtId="0" fontId="0" fillId="0" borderId="49" xfId="0" applyBorder="1" applyAlignment="1" applyProtection="1">
      <alignment horizontal="center"/>
    </xf>
    <xf numFmtId="0" fontId="0" fillId="0" borderId="2" xfId="0" applyBorder="1" applyAlignment="1" applyProtection="1">
      <alignment horizontal="center" wrapText="1"/>
    </xf>
    <xf numFmtId="0" fontId="0" fillId="0" borderId="3" xfId="0" applyBorder="1" applyAlignment="1" applyProtection="1">
      <alignment horizontal="center" wrapText="1"/>
    </xf>
    <xf numFmtId="0" fontId="0" fillId="0" borderId="2" xfId="0" applyBorder="1" applyAlignment="1" applyProtection="1">
      <alignment wrapText="1"/>
    </xf>
    <xf numFmtId="0" fontId="0" fillId="0" borderId="3" xfId="0" applyBorder="1" applyAlignment="1" applyProtection="1">
      <alignment wrapText="1"/>
    </xf>
    <xf numFmtId="0" fontId="3" fillId="0" borderId="0" xfId="0" applyFont="1" applyBorder="1" applyProtection="1"/>
    <xf numFmtId="0" fontId="12" fillId="0" borderId="0" xfId="0" applyFont="1" applyProtection="1"/>
    <xf numFmtId="0" fontId="0" fillId="0" borderId="50" xfId="0" applyBorder="1" applyAlignment="1" applyProtection="1">
      <alignment horizontal="center" wrapText="1"/>
    </xf>
    <xf numFmtId="0" fontId="3" fillId="0" borderId="5" xfId="0" applyFont="1" applyBorder="1" applyAlignment="1" applyProtection="1">
      <alignment horizontal="center" vertical="center"/>
    </xf>
    <xf numFmtId="0" fontId="3" fillId="0" borderId="51" xfId="0" applyFont="1" applyBorder="1" applyAlignment="1" applyProtection="1">
      <alignment horizontal="center" vertical="center"/>
    </xf>
    <xf numFmtId="0" fontId="3" fillId="0" borderId="52" xfId="0" applyFont="1" applyBorder="1" applyAlignment="1" applyProtection="1">
      <alignment horizontal="center" vertical="center"/>
    </xf>
    <xf numFmtId="0" fontId="0" fillId="0" borderId="52" xfId="0" applyBorder="1" applyAlignment="1" applyProtection="1">
      <alignment horizontal="center" vertical="center"/>
    </xf>
    <xf numFmtId="0" fontId="0" fillId="0" borderId="51" xfId="0" applyBorder="1" applyAlignment="1" applyProtection="1">
      <alignment horizontal="center" vertical="center"/>
    </xf>
    <xf numFmtId="0" fontId="10" fillId="0" borderId="53" xfId="0" applyFont="1" applyBorder="1" applyAlignment="1" applyProtection="1">
      <alignment horizontal="center" vertical="center" wrapText="1"/>
    </xf>
    <xf numFmtId="0" fontId="0" fillId="0" borderId="53" xfId="0" applyBorder="1" applyAlignment="1" applyProtection="1">
      <alignment horizontal="center"/>
    </xf>
    <xf numFmtId="0" fontId="0" fillId="0" borderId="52" xfId="0" applyBorder="1" applyAlignment="1" applyProtection="1">
      <alignment horizontal="center" wrapText="1"/>
    </xf>
    <xf numFmtId="0" fontId="0" fillId="0" borderId="51" xfId="0" applyBorder="1" applyAlignment="1" applyProtection="1">
      <alignment horizontal="center" wrapText="1"/>
    </xf>
    <xf numFmtId="0" fontId="0" fillId="0" borderId="54" xfId="0" applyBorder="1" applyAlignment="1" applyProtection="1">
      <alignment horizontal="center"/>
    </xf>
    <xf numFmtId="0" fontId="0" fillId="0" borderId="4" xfId="0" applyBorder="1" applyAlignment="1" applyProtection="1">
      <alignment horizontal="center" wrapText="1"/>
    </xf>
    <xf numFmtId="0" fontId="0" fillId="0" borderId="6" xfId="0" applyBorder="1" applyAlignment="1" applyProtection="1">
      <alignment horizontal="center" wrapText="1"/>
    </xf>
    <xf numFmtId="0" fontId="0" fillId="0" borderId="4" xfId="0" applyBorder="1" applyAlignment="1" applyProtection="1">
      <alignment wrapText="1"/>
    </xf>
    <xf numFmtId="0" fontId="0" fillId="0" borderId="6" xfId="0" applyBorder="1" applyAlignment="1" applyProtection="1">
      <alignment wrapText="1"/>
    </xf>
    <xf numFmtId="49" fontId="3" fillId="0" borderId="0" xfId="0" applyNumberFormat="1" applyFont="1" applyBorder="1" applyAlignment="1" applyProtection="1">
      <alignment horizontal="center"/>
    </xf>
    <xf numFmtId="49" fontId="10" fillId="0" borderId="0" xfId="4" applyNumberFormat="1" applyFont="1" applyBorder="1" applyProtection="1"/>
    <xf numFmtId="0" fontId="8" fillId="0" borderId="55" xfId="0" applyFont="1" applyBorder="1" applyAlignment="1" applyProtection="1">
      <alignment horizontal="left"/>
      <protection locked="0"/>
    </xf>
    <xf numFmtId="0" fontId="8" fillId="0" borderId="34" xfId="0" applyFont="1" applyBorder="1" applyAlignment="1" applyProtection="1">
      <alignment horizontal="center"/>
      <protection locked="0"/>
    </xf>
    <xf numFmtId="0" fontId="8" fillId="0" borderId="13" xfId="0" applyFont="1" applyBorder="1" applyAlignment="1" applyProtection="1">
      <alignment horizontal="center"/>
      <protection locked="0"/>
    </xf>
    <xf numFmtId="0" fontId="8" fillId="0" borderId="34" xfId="0" applyFont="1" applyBorder="1" applyAlignment="1" applyProtection="1">
      <alignment horizontal="left"/>
      <protection locked="0"/>
    </xf>
    <xf numFmtId="0" fontId="8" fillId="0" borderId="13" xfId="0" applyFont="1" applyBorder="1" applyAlignment="1" applyProtection="1">
      <alignment horizontal="left"/>
      <protection locked="0"/>
    </xf>
    <xf numFmtId="0" fontId="8" fillId="0" borderId="14" xfId="0" applyFont="1" applyBorder="1" applyAlignment="1" applyProtection="1">
      <alignment horizontal="center"/>
      <protection locked="0"/>
    </xf>
    <xf numFmtId="165" fontId="8" fillId="0" borderId="14" xfId="0" applyNumberFormat="1" applyFont="1" applyBorder="1" applyAlignment="1" applyProtection="1">
      <alignment shrinkToFit="1"/>
      <protection locked="0"/>
    </xf>
    <xf numFmtId="165" fontId="8" fillId="0" borderId="21" xfId="0" applyNumberFormat="1" applyFont="1" applyBorder="1" applyAlignment="1" applyProtection="1">
      <alignment shrinkToFit="1"/>
    </xf>
    <xf numFmtId="165" fontId="8" fillId="0" borderId="14" xfId="0" applyNumberFormat="1" applyFont="1" applyBorder="1" applyAlignment="1" applyProtection="1">
      <protection locked="0"/>
    </xf>
    <xf numFmtId="165" fontId="8" fillId="0" borderId="34" xfId="0" applyNumberFormat="1" applyFont="1" applyBorder="1" applyAlignment="1" applyProtection="1">
      <alignment horizontal="center" shrinkToFit="1"/>
    </xf>
    <xf numFmtId="165" fontId="8" fillId="0" borderId="13" xfId="0" applyNumberFormat="1" applyFont="1" applyBorder="1" applyAlignment="1" applyProtection="1">
      <alignment horizontal="center" shrinkToFit="1"/>
    </xf>
    <xf numFmtId="166" fontId="8" fillId="0" borderId="11" xfId="0" applyNumberFormat="1" applyFont="1" applyFill="1" applyBorder="1" applyAlignment="1" applyProtection="1">
      <alignment shrinkToFit="1"/>
    </xf>
    <xf numFmtId="165" fontId="8" fillId="0" borderId="56" xfId="0" applyNumberFormat="1" applyFont="1" applyBorder="1" applyAlignment="1" applyProtection="1">
      <alignment horizontal="center" shrinkToFit="1"/>
    </xf>
    <xf numFmtId="165" fontId="8" fillId="0" borderId="9" xfId="0" applyNumberFormat="1" applyFont="1" applyBorder="1" applyAlignment="1" applyProtection="1">
      <alignment horizontal="center" shrinkToFit="1"/>
    </xf>
    <xf numFmtId="165" fontId="8" fillId="0" borderId="34" xfId="0" applyNumberFormat="1" applyFont="1" applyFill="1" applyBorder="1" applyAlignment="1" applyProtection="1">
      <alignment horizontal="center" shrinkToFit="1"/>
      <protection locked="0"/>
    </xf>
    <xf numFmtId="165" fontId="8" fillId="0" borderId="13" xfId="0" applyNumberFormat="1" applyFont="1" applyFill="1" applyBorder="1" applyAlignment="1" applyProtection="1">
      <alignment horizontal="center" shrinkToFit="1"/>
      <protection locked="0"/>
    </xf>
    <xf numFmtId="165" fontId="8" fillId="0" borderId="11" xfId="0" applyNumberFormat="1" applyFont="1" applyBorder="1" applyAlignment="1" applyProtection="1">
      <alignment horizontal="center" shrinkToFit="1"/>
    </xf>
    <xf numFmtId="165" fontId="8" fillId="0" borderId="57" xfId="0" applyNumberFormat="1" applyFont="1" applyBorder="1" applyAlignment="1" applyProtection="1">
      <alignment horizontal="center" shrinkToFit="1"/>
    </xf>
    <xf numFmtId="7" fontId="11" fillId="0" borderId="0" xfId="0" applyNumberFormat="1" applyFont="1" applyBorder="1" applyAlignment="1" applyProtection="1">
      <alignment horizontal="center"/>
      <protection locked="0"/>
    </xf>
    <xf numFmtId="0" fontId="4" fillId="0" borderId="0" xfId="0" applyFont="1" applyProtection="1">
      <protection locked="0"/>
    </xf>
    <xf numFmtId="0" fontId="3" fillId="0" borderId="0" xfId="0" applyFont="1" applyProtection="1">
      <protection locked="0"/>
    </xf>
    <xf numFmtId="0" fontId="0" fillId="0" borderId="0" xfId="0" applyProtection="1">
      <protection locked="0"/>
    </xf>
    <xf numFmtId="49" fontId="10" fillId="0" borderId="0" xfId="4" applyNumberFormat="1" applyFont="1" applyBorder="1" applyProtection="1">
      <protection locked="0"/>
    </xf>
    <xf numFmtId="41" fontId="3" fillId="0" borderId="0" xfId="0" applyNumberFormat="1" applyFont="1" applyBorder="1" applyAlignment="1" applyProtection="1">
      <alignment horizontal="left"/>
      <protection locked="0"/>
    </xf>
    <xf numFmtId="0" fontId="8" fillId="0" borderId="58" xfId="0" applyFont="1" applyBorder="1" applyAlignment="1" applyProtection="1">
      <alignment horizontal="left"/>
      <protection locked="0"/>
    </xf>
    <xf numFmtId="0" fontId="8" fillId="0" borderId="18" xfId="0" applyFont="1" applyBorder="1" applyAlignment="1" applyProtection="1">
      <alignment horizontal="center"/>
      <protection locked="0"/>
    </xf>
    <xf numFmtId="0" fontId="8" fillId="0" borderId="17" xfId="0" applyFont="1" applyBorder="1" applyAlignment="1" applyProtection="1">
      <alignment horizontal="center"/>
      <protection locked="0"/>
    </xf>
    <xf numFmtId="0" fontId="8" fillId="0" borderId="18" xfId="0" applyFont="1" applyBorder="1" applyAlignment="1" applyProtection="1">
      <alignment horizontal="left"/>
      <protection locked="0"/>
    </xf>
    <xf numFmtId="0" fontId="8" fillId="0" borderId="17" xfId="0" applyFont="1" applyBorder="1" applyAlignment="1" applyProtection="1">
      <alignment horizontal="left"/>
      <protection locked="0"/>
    </xf>
    <xf numFmtId="0" fontId="8" fillId="0" borderId="21" xfId="0" applyFont="1" applyBorder="1" applyAlignment="1" applyProtection="1">
      <alignment horizontal="center"/>
      <protection locked="0"/>
    </xf>
    <xf numFmtId="165" fontId="8" fillId="0" borderId="21" xfId="0" applyNumberFormat="1" applyFont="1" applyBorder="1" applyAlignment="1" applyProtection="1">
      <alignment shrinkToFit="1"/>
      <protection locked="0"/>
    </xf>
    <xf numFmtId="165" fontId="8" fillId="0" borderId="18" xfId="0" applyNumberFormat="1" applyFont="1" applyBorder="1" applyAlignment="1" applyProtection="1">
      <alignment horizontal="center" shrinkToFit="1"/>
    </xf>
    <xf numFmtId="165" fontId="8" fillId="0" borderId="17" xfId="0" applyNumberFormat="1" applyFont="1" applyBorder="1" applyAlignment="1" applyProtection="1">
      <alignment horizontal="center" shrinkToFit="1"/>
    </xf>
    <xf numFmtId="165" fontId="8" fillId="0" borderId="16" xfId="0" applyNumberFormat="1" applyFont="1" applyBorder="1" applyAlignment="1" applyProtection="1">
      <alignment horizontal="center" shrinkToFit="1"/>
    </xf>
    <xf numFmtId="165" fontId="8" fillId="0" borderId="19" xfId="0" applyNumberFormat="1" applyFont="1" applyBorder="1" applyAlignment="1" applyProtection="1">
      <alignment horizontal="center" shrinkToFit="1"/>
    </xf>
    <xf numFmtId="165" fontId="8" fillId="0" borderId="11" xfId="0" applyNumberFormat="1" applyFont="1" applyFill="1" applyBorder="1" applyAlignment="1" applyProtection="1">
      <alignment horizontal="center" shrinkToFit="1"/>
      <protection locked="0"/>
    </xf>
    <xf numFmtId="165" fontId="8" fillId="0" borderId="10" xfId="0" applyNumberFormat="1" applyFont="1" applyFill="1" applyBorder="1" applyAlignment="1" applyProtection="1">
      <alignment horizontal="center" shrinkToFit="1"/>
      <protection locked="0"/>
    </xf>
    <xf numFmtId="0" fontId="10" fillId="0" borderId="0" xfId="0" applyFont="1" applyProtection="1">
      <protection locked="0"/>
    </xf>
    <xf numFmtId="49" fontId="11" fillId="0" borderId="0" xfId="0" applyNumberFormat="1" applyFont="1" applyBorder="1" applyAlignment="1" applyProtection="1">
      <alignment horizontal="center"/>
      <protection locked="0"/>
    </xf>
    <xf numFmtId="49" fontId="4" fillId="0" borderId="0" xfId="0" applyNumberFormat="1" applyFont="1" applyProtection="1">
      <protection locked="0"/>
    </xf>
    <xf numFmtId="0" fontId="8" fillId="0" borderId="11" xfId="0" applyFont="1" applyBorder="1" applyAlignment="1" applyProtection="1">
      <alignment horizontal="center"/>
      <protection locked="0"/>
    </xf>
    <xf numFmtId="0" fontId="8" fillId="0" borderId="10" xfId="0" applyFont="1" applyBorder="1" applyAlignment="1" applyProtection="1">
      <alignment horizontal="center"/>
      <protection locked="0"/>
    </xf>
    <xf numFmtId="0" fontId="8" fillId="0" borderId="21" xfId="0" applyFont="1" applyBorder="1" applyAlignment="1" applyProtection="1">
      <alignment horizontal="left"/>
      <protection locked="0"/>
    </xf>
    <xf numFmtId="49" fontId="3" fillId="0" borderId="0" xfId="0" applyNumberFormat="1" applyFont="1" applyBorder="1" applyAlignment="1" applyProtection="1">
      <alignment horizontal="left"/>
      <protection locked="0"/>
    </xf>
    <xf numFmtId="49" fontId="4" fillId="0" borderId="0" xfId="0" applyNumberFormat="1" applyFont="1" applyBorder="1" applyAlignment="1" applyProtection="1">
      <alignment horizontal="left"/>
      <protection locked="0"/>
    </xf>
    <xf numFmtId="165" fontId="8" fillId="0" borderId="18" xfId="0" applyNumberFormat="1" applyFont="1" applyFill="1" applyBorder="1" applyAlignment="1" applyProtection="1">
      <alignment horizontal="center" shrinkToFit="1"/>
      <protection locked="0"/>
    </xf>
    <xf numFmtId="165" fontId="8" fillId="0" borderId="17" xfId="0" applyNumberFormat="1" applyFont="1" applyFill="1" applyBorder="1" applyAlignment="1" applyProtection="1">
      <alignment horizontal="center" shrinkToFit="1"/>
      <protection locked="0"/>
    </xf>
    <xf numFmtId="7" fontId="5" fillId="0" borderId="0" xfId="0" applyNumberFormat="1" applyFont="1" applyFill="1" applyBorder="1" applyAlignment="1" applyProtection="1">
      <alignment horizontal="center"/>
      <protection locked="0"/>
    </xf>
    <xf numFmtId="7" fontId="3" fillId="0" borderId="0" xfId="0" applyNumberFormat="1" applyFont="1" applyFill="1" applyBorder="1" applyAlignment="1" applyProtection="1">
      <alignment horizontal="center"/>
      <protection locked="0"/>
    </xf>
    <xf numFmtId="49" fontId="3" fillId="0" borderId="0" xfId="0" applyNumberFormat="1" applyFont="1" applyProtection="1">
      <protection locked="0"/>
    </xf>
    <xf numFmtId="7" fontId="11" fillId="0" borderId="0" xfId="0" applyNumberFormat="1" applyFont="1" applyFill="1" applyBorder="1" applyAlignment="1" applyProtection="1">
      <alignment horizontal="center"/>
      <protection locked="0"/>
    </xf>
    <xf numFmtId="7" fontId="8" fillId="0" borderId="0" xfId="0" applyNumberFormat="1" applyFont="1" applyFill="1" applyBorder="1" applyAlignment="1" applyProtection="1">
      <alignment horizontal="left"/>
      <protection locked="0"/>
    </xf>
    <xf numFmtId="49" fontId="3" fillId="0" borderId="0" xfId="0" applyNumberFormat="1" applyFont="1" applyBorder="1" applyAlignment="1" applyProtection="1">
      <alignment horizontal="center"/>
      <protection locked="0"/>
    </xf>
    <xf numFmtId="49" fontId="3" fillId="0" borderId="0" xfId="0" applyNumberFormat="1" applyFont="1" applyAlignment="1" applyProtection="1">
      <alignment horizontal="left"/>
      <protection locked="0"/>
    </xf>
    <xf numFmtId="49" fontId="3" fillId="0" borderId="0" xfId="0" applyNumberFormat="1" applyFont="1" applyFill="1" applyProtection="1">
      <protection locked="0"/>
    </xf>
    <xf numFmtId="0" fontId="3" fillId="0" borderId="0" xfId="0" applyFont="1" applyBorder="1" applyAlignment="1" applyProtection="1">
      <alignment horizontal="left"/>
      <protection locked="0"/>
    </xf>
    <xf numFmtId="49" fontId="10" fillId="0" borderId="0" xfId="4" applyNumberFormat="1" applyFont="1" applyBorder="1" applyAlignment="1" applyProtection="1">
      <protection locked="0"/>
    </xf>
    <xf numFmtId="49" fontId="3" fillId="0" borderId="0" xfId="0" applyNumberFormat="1" applyFont="1" applyFill="1" applyBorder="1" applyAlignment="1" applyProtection="1">
      <alignment horizontal="left"/>
      <protection locked="0"/>
    </xf>
    <xf numFmtId="167" fontId="5" fillId="0" borderId="59" xfId="0" applyNumberFormat="1" applyFont="1" applyBorder="1" applyAlignment="1" applyProtection="1">
      <alignment horizontal="right"/>
    </xf>
    <xf numFmtId="167" fontId="5" fillId="0" borderId="28" xfId="0" applyNumberFormat="1" applyFont="1" applyBorder="1" applyAlignment="1" applyProtection="1">
      <alignment horizontal="right"/>
    </xf>
    <xf numFmtId="167" fontId="5" fillId="0" borderId="60" xfId="0" applyNumberFormat="1" applyFont="1" applyBorder="1" applyAlignment="1" applyProtection="1">
      <alignment horizontal="right"/>
    </xf>
    <xf numFmtId="165" fontId="8" fillId="0" borderId="25" xfId="0" applyNumberFormat="1" applyFont="1" applyBorder="1" applyAlignment="1" applyProtection="1">
      <alignment horizontal="center" shrinkToFit="1"/>
    </xf>
    <xf numFmtId="165" fontId="8" fillId="0" borderId="26" xfId="0" applyNumberFormat="1" applyFont="1" applyBorder="1" applyAlignment="1" applyProtection="1">
      <alignment horizontal="center" shrinkToFit="1"/>
    </xf>
    <xf numFmtId="165" fontId="8" fillId="0" borderId="61" xfId="0" applyNumberFormat="1" applyFont="1" applyBorder="1" applyAlignment="1" applyProtection="1">
      <alignment horizontal="center" shrinkToFit="1"/>
    </xf>
    <xf numFmtId="0" fontId="3" fillId="0" borderId="0" xfId="0" applyFont="1" applyBorder="1" applyAlignment="1" applyProtection="1">
      <alignment horizontal="center"/>
      <protection locked="0"/>
    </xf>
    <xf numFmtId="0" fontId="4" fillId="3" borderId="30" xfId="0" applyFont="1" applyFill="1" applyBorder="1" applyAlignment="1" applyProtection="1"/>
    <xf numFmtId="0" fontId="0" fillId="3" borderId="7" xfId="0" applyFill="1" applyBorder="1" applyAlignment="1" applyProtection="1"/>
    <xf numFmtId="0" fontId="0" fillId="3" borderId="8" xfId="0" applyFill="1" applyBorder="1" applyAlignment="1" applyProtection="1"/>
    <xf numFmtId="0" fontId="0" fillId="4" borderId="30" xfId="0" applyFill="1" applyBorder="1" applyAlignment="1" applyProtection="1"/>
    <xf numFmtId="0" fontId="0" fillId="4" borderId="7" xfId="0" applyFill="1" applyBorder="1" applyAlignment="1" applyProtection="1"/>
    <xf numFmtId="0" fontId="5" fillId="4" borderId="62" xfId="0" applyFont="1" applyFill="1" applyBorder="1" applyAlignment="1" applyProtection="1">
      <alignment horizontal="right"/>
    </xf>
    <xf numFmtId="166" fontId="8" fillId="0" borderId="60" xfId="0" applyNumberFormat="1" applyFont="1" applyFill="1" applyBorder="1" applyAlignment="1" applyProtection="1">
      <alignment horizontal="left"/>
    </xf>
    <xf numFmtId="165" fontId="8" fillId="0" borderId="63" xfId="0" applyNumberFormat="1" applyFont="1" applyBorder="1" applyAlignment="1" applyProtection="1">
      <alignment horizontal="center" shrinkToFit="1"/>
      <protection locked="0"/>
    </xf>
    <xf numFmtId="165" fontId="8" fillId="0" borderId="63" xfId="0" applyNumberFormat="1" applyFont="1" applyBorder="1" applyAlignment="1" applyProtection="1">
      <alignment horizontal="center" shrinkToFit="1"/>
    </xf>
    <xf numFmtId="165" fontId="8" fillId="0" borderId="64" xfId="0" applyNumberFormat="1" applyFont="1" applyBorder="1" applyAlignment="1" applyProtection="1">
      <alignment horizontal="center" shrinkToFit="1"/>
    </xf>
    <xf numFmtId="7" fontId="11" fillId="0" borderId="0" xfId="0" applyNumberFormat="1" applyFont="1" applyBorder="1" applyAlignment="1" applyProtection="1">
      <alignment horizontal="center" vertical="center"/>
      <protection locked="0"/>
    </xf>
    <xf numFmtId="7" fontId="3" fillId="0" borderId="0" xfId="0" applyNumberFormat="1" applyFont="1" applyFill="1" applyBorder="1" applyAlignment="1" applyProtection="1">
      <alignment horizontal="left"/>
      <protection locked="0"/>
    </xf>
    <xf numFmtId="0" fontId="5" fillId="0" borderId="30" xfId="0" applyFont="1" applyBorder="1" applyAlignment="1" applyProtection="1">
      <alignment horizontal="center"/>
    </xf>
    <xf numFmtId="0" fontId="0" fillId="0" borderId="7" xfId="0" applyBorder="1" applyAlignment="1" applyProtection="1">
      <alignment horizontal="center"/>
    </xf>
    <xf numFmtId="0" fontId="0" fillId="0" borderId="8" xfId="0" applyBorder="1" applyAlignment="1" applyProtection="1">
      <alignment horizontal="center"/>
    </xf>
    <xf numFmtId="0" fontId="3" fillId="0" borderId="34" xfId="0" applyFont="1" applyBorder="1" applyAlignment="1" applyProtection="1">
      <alignment horizontal="center"/>
    </xf>
    <xf numFmtId="0" fontId="3" fillId="0" borderId="12" xfId="0" applyFont="1" applyBorder="1" applyAlignment="1" applyProtection="1">
      <alignment horizontal="center"/>
    </xf>
    <xf numFmtId="0" fontId="3" fillId="0" borderId="13" xfId="0" applyFont="1" applyBorder="1" applyAlignment="1" applyProtection="1">
      <alignment horizontal="center"/>
    </xf>
    <xf numFmtId="0" fontId="3" fillId="0" borderId="57" xfId="0" applyFont="1" applyBorder="1" applyAlignment="1" applyProtection="1">
      <alignment horizontal="center"/>
    </xf>
    <xf numFmtId="0" fontId="3" fillId="4" borderId="43" xfId="0" applyFont="1" applyFill="1" applyBorder="1" applyAlignment="1" applyProtection="1">
      <alignment horizontal="center" wrapText="1"/>
    </xf>
    <xf numFmtId="0" fontId="3" fillId="4" borderId="44" xfId="0" applyFont="1" applyFill="1" applyBorder="1" applyAlignment="1" applyProtection="1">
      <alignment horizontal="center" wrapText="1"/>
    </xf>
    <xf numFmtId="0" fontId="11" fillId="0" borderId="0" xfId="0" applyFont="1" applyBorder="1" applyAlignment="1" applyProtection="1">
      <alignment horizontal="center"/>
    </xf>
    <xf numFmtId="49" fontId="3" fillId="0" borderId="0" xfId="0" applyNumberFormat="1" applyFont="1" applyFill="1" applyBorder="1" applyAlignment="1" applyProtection="1">
      <alignment horizontal="left"/>
    </xf>
    <xf numFmtId="0" fontId="3" fillId="0" borderId="45" xfId="0" applyFont="1" applyBorder="1" applyAlignment="1" applyProtection="1">
      <alignment horizontal="center" vertical="center" wrapText="1"/>
    </xf>
    <xf numFmtId="0" fontId="3" fillId="0" borderId="46"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3" fillId="0" borderId="22" xfId="0" applyFont="1" applyBorder="1" applyAlignment="1" applyProtection="1">
      <alignment horizontal="center" vertical="center" wrapText="1"/>
    </xf>
    <xf numFmtId="0" fontId="0" fillId="0" borderId="23" xfId="0" applyBorder="1" applyAlignment="1" applyProtection="1">
      <alignment horizontal="center" vertical="center" wrapText="1"/>
    </xf>
    <xf numFmtId="0" fontId="0" fillId="0" borderId="25" xfId="0" applyBorder="1" applyAlignment="1" applyProtection="1">
      <alignment horizontal="center" vertical="center" wrapText="1"/>
    </xf>
    <xf numFmtId="0" fontId="3" fillId="0" borderId="22" xfId="0" applyFont="1" applyBorder="1" applyAlignment="1" applyProtection="1">
      <alignment horizontal="center" wrapText="1"/>
    </xf>
    <xf numFmtId="0" fontId="3" fillId="0" borderId="25" xfId="0" applyFont="1" applyBorder="1" applyAlignment="1" applyProtection="1">
      <alignment horizontal="center" wrapText="1"/>
    </xf>
    <xf numFmtId="0" fontId="3" fillId="0" borderId="61" xfId="0" applyFont="1" applyBorder="1" applyAlignment="1" applyProtection="1">
      <alignment horizontal="center" wrapText="1"/>
    </xf>
    <xf numFmtId="0" fontId="0" fillId="4" borderId="2" xfId="0" applyFill="1" applyBorder="1" applyAlignment="1" applyProtection="1">
      <alignment horizontal="center" wrapText="1"/>
    </xf>
    <xf numFmtId="0" fontId="0" fillId="4" borderId="3" xfId="0" applyFill="1" applyBorder="1" applyAlignment="1" applyProtection="1">
      <alignment horizontal="center" wrapText="1"/>
    </xf>
    <xf numFmtId="0" fontId="0" fillId="0" borderId="65" xfId="0" applyBorder="1" applyAlignment="1" applyProtection="1">
      <alignment horizontal="center" vertical="center" wrapText="1"/>
    </xf>
    <xf numFmtId="0" fontId="0" fillId="0" borderId="37" xfId="0" applyBorder="1" applyAlignment="1" applyProtection="1">
      <alignment horizontal="center" vertical="center" wrapText="1"/>
    </xf>
    <xf numFmtId="0" fontId="0" fillId="0" borderId="0" xfId="0" applyAlignment="1" applyProtection="1">
      <alignment horizontal="center" vertical="center" wrapText="1"/>
    </xf>
    <xf numFmtId="0" fontId="0" fillId="0" borderId="48" xfId="0" applyBorder="1" applyAlignment="1" applyProtection="1">
      <alignment horizontal="center" vertical="center" wrapText="1"/>
    </xf>
    <xf numFmtId="0" fontId="0" fillId="0" borderId="47" xfId="0" applyBorder="1" applyAlignment="1" applyProtection="1">
      <alignment horizontal="center" wrapText="1"/>
    </xf>
    <xf numFmtId="0" fontId="0" fillId="0" borderId="49" xfId="0" applyBorder="1" applyAlignment="1" applyProtection="1">
      <alignment horizontal="center" wrapText="1"/>
    </xf>
    <xf numFmtId="7" fontId="14" fillId="4" borderId="2" xfId="0" quotePrefix="1" applyNumberFormat="1" applyFont="1" applyFill="1" applyBorder="1" applyAlignment="1" applyProtection="1">
      <alignment horizontal="center"/>
    </xf>
    <xf numFmtId="7" fontId="8" fillId="4" borderId="3" xfId="0" applyNumberFormat="1" applyFont="1" applyFill="1" applyBorder="1" applyAlignment="1" applyProtection="1">
      <alignment horizontal="center"/>
    </xf>
    <xf numFmtId="7" fontId="8" fillId="4" borderId="2" xfId="0" applyNumberFormat="1" applyFont="1" applyFill="1" applyBorder="1" applyAlignment="1" applyProtection="1">
      <alignment horizontal="center" vertical="center"/>
    </xf>
    <xf numFmtId="7" fontId="8" fillId="4" borderId="3" xfId="0" applyNumberFormat="1" applyFont="1" applyFill="1" applyBorder="1" applyAlignment="1" applyProtection="1">
      <alignment horizontal="center" vertical="center"/>
    </xf>
    <xf numFmtId="7" fontId="14" fillId="4" borderId="2" xfId="0" applyNumberFormat="1" applyFont="1" applyFill="1" applyBorder="1" applyAlignment="1" applyProtection="1">
      <alignment horizontal="center"/>
    </xf>
    <xf numFmtId="0" fontId="0" fillId="0" borderId="50" xfId="0" applyBorder="1" applyAlignment="1" applyProtection="1">
      <alignment horizontal="center" vertical="center" wrapText="1"/>
    </xf>
    <xf numFmtId="0" fontId="0" fillId="0" borderId="52" xfId="0"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51" xfId="0" applyBorder="1" applyAlignment="1" applyProtection="1">
      <alignment horizontal="center" vertical="center" wrapText="1"/>
    </xf>
    <xf numFmtId="0" fontId="0" fillId="0" borderId="53" xfId="0" applyBorder="1" applyAlignment="1" applyProtection="1">
      <alignment horizontal="center" wrapText="1"/>
    </xf>
    <xf numFmtId="0" fontId="0" fillId="0" borderId="54" xfId="0" applyBorder="1" applyAlignment="1" applyProtection="1">
      <alignment horizontal="center" wrapText="1"/>
    </xf>
    <xf numFmtId="0" fontId="8" fillId="4" borderId="4" xfId="0" applyFont="1" applyFill="1" applyBorder="1" applyAlignment="1" applyProtection="1">
      <alignment horizontal="center" vertical="top"/>
    </xf>
    <xf numFmtId="0" fontId="8" fillId="4" borderId="6" xfId="0" applyFont="1" applyFill="1" applyBorder="1" applyAlignment="1" applyProtection="1">
      <alignment horizontal="center" vertical="top"/>
    </xf>
    <xf numFmtId="7" fontId="8" fillId="4" borderId="4" xfId="0" applyNumberFormat="1" applyFont="1" applyFill="1" applyBorder="1" applyAlignment="1" applyProtection="1">
      <alignment horizontal="center" vertical="center"/>
    </xf>
    <xf numFmtId="7" fontId="8" fillId="4" borderId="6" xfId="0" applyNumberFormat="1" applyFont="1" applyFill="1" applyBorder="1" applyAlignment="1" applyProtection="1">
      <alignment horizontal="center" vertical="center"/>
    </xf>
    <xf numFmtId="167" fontId="11" fillId="0" borderId="66" xfId="0" applyNumberFormat="1" applyFont="1" applyBorder="1" applyAlignment="1" applyProtection="1">
      <alignment horizontal="center"/>
      <protection locked="0"/>
    </xf>
    <xf numFmtId="0" fontId="11" fillId="0" borderId="34" xfId="0" applyFont="1" applyBorder="1" applyAlignment="1" applyProtection="1">
      <alignment horizontal="center"/>
      <protection locked="0"/>
    </xf>
    <xf numFmtId="0" fontId="11" fillId="0" borderId="12" xfId="0" applyFont="1" applyBorder="1" applyAlignment="1" applyProtection="1">
      <alignment horizontal="center"/>
      <protection locked="0"/>
    </xf>
    <xf numFmtId="0" fontId="11" fillId="0" borderId="13" xfId="0" applyFont="1" applyBorder="1" applyAlignment="1" applyProtection="1">
      <alignment horizontal="center"/>
      <protection locked="0"/>
    </xf>
    <xf numFmtId="0" fontId="4" fillId="0" borderId="34" xfId="0" applyFont="1" applyBorder="1" applyAlignment="1" applyProtection="1">
      <alignment horizontal="left"/>
      <protection locked="0"/>
    </xf>
    <xf numFmtId="0" fontId="4" fillId="0" borderId="12" xfId="0" applyFont="1" applyBorder="1" applyAlignment="1" applyProtection="1">
      <alignment horizontal="left"/>
      <protection locked="0"/>
    </xf>
    <xf numFmtId="43" fontId="4" fillId="0" borderId="67" xfId="0" applyNumberFormat="1" applyFont="1" applyBorder="1" applyAlignment="1" applyProtection="1">
      <alignment horizontal="left" shrinkToFit="1"/>
      <protection locked="0"/>
    </xf>
    <xf numFmtId="43" fontId="4" fillId="0" borderId="11" xfId="0" applyNumberFormat="1" applyFont="1" applyBorder="1" applyAlignment="1" applyProtection="1">
      <alignment horizontal="left" shrinkToFit="1"/>
      <protection locked="0"/>
    </xf>
    <xf numFmtId="43" fontId="4" fillId="0" borderId="34" xfId="0" applyNumberFormat="1" applyFont="1" applyBorder="1" applyAlignment="1" applyProtection="1">
      <alignment horizontal="center" shrinkToFit="1"/>
      <protection locked="0"/>
    </xf>
    <xf numFmtId="43" fontId="4" fillId="0" borderId="13" xfId="0" applyNumberFormat="1" applyFont="1" applyBorder="1" applyAlignment="1" applyProtection="1">
      <alignment horizontal="center" shrinkToFit="1"/>
      <protection locked="0"/>
    </xf>
    <xf numFmtId="4" fontId="4" fillId="0" borderId="14" xfId="0" applyNumberFormat="1" applyFont="1" applyFill="1" applyBorder="1" applyAlignment="1" applyProtection="1">
      <alignment horizontal="center" shrinkToFit="1"/>
      <protection locked="0"/>
    </xf>
    <xf numFmtId="10" fontId="4" fillId="0" borderId="11" xfId="2" applyNumberFormat="1" applyFont="1" applyBorder="1" applyAlignment="1" applyProtection="1">
      <alignment horizontal="center" shrinkToFit="1"/>
      <protection locked="0"/>
    </xf>
    <xf numFmtId="165" fontId="8" fillId="0" borderId="56" xfId="0" applyNumberFormat="1" applyFont="1" applyFill="1" applyBorder="1" applyAlignment="1" applyProtection="1">
      <alignment horizontal="center" shrinkToFit="1"/>
    </xf>
    <xf numFmtId="165" fontId="8" fillId="0" borderId="9" xfId="0" applyNumberFormat="1" applyFont="1" applyFill="1" applyBorder="1" applyAlignment="1" applyProtection="1">
      <alignment horizontal="center" shrinkToFit="1"/>
    </xf>
    <xf numFmtId="165" fontId="8" fillId="0" borderId="11" xfId="0" applyNumberFormat="1" applyFont="1" applyFill="1" applyBorder="1" applyAlignment="1" applyProtection="1">
      <alignment horizontal="center" shrinkToFit="1"/>
    </xf>
    <xf numFmtId="165" fontId="8" fillId="0" borderId="57" xfId="0" applyNumberFormat="1" applyFont="1" applyFill="1" applyBorder="1" applyAlignment="1" applyProtection="1">
      <alignment horizontal="center" shrinkToFit="1"/>
    </xf>
    <xf numFmtId="167" fontId="11" fillId="0" borderId="58" xfId="0" applyNumberFormat="1" applyFont="1" applyBorder="1" applyAlignment="1" applyProtection="1">
      <alignment horizontal="center"/>
      <protection locked="0"/>
    </xf>
    <xf numFmtId="0" fontId="11" fillId="0" borderId="18" xfId="0" applyFont="1" applyBorder="1" applyAlignment="1" applyProtection="1">
      <alignment horizontal="center"/>
      <protection locked="0"/>
    </xf>
    <xf numFmtId="0" fontId="11" fillId="0" borderId="19" xfId="0" applyFont="1" applyBorder="1" applyAlignment="1" applyProtection="1">
      <alignment horizontal="center"/>
      <protection locked="0"/>
    </xf>
    <xf numFmtId="0" fontId="11" fillId="0" borderId="17" xfId="0" applyFont="1" applyBorder="1" applyAlignment="1" applyProtection="1">
      <alignment horizontal="center"/>
      <protection locked="0"/>
    </xf>
    <xf numFmtId="0" fontId="4" fillId="0" borderId="18" xfId="0" applyFont="1" applyBorder="1" applyAlignment="1" applyProtection="1">
      <alignment horizontal="left"/>
      <protection locked="0"/>
    </xf>
    <xf numFmtId="0" fontId="4" fillId="0" borderId="19" xfId="0" applyFont="1" applyBorder="1" applyAlignment="1" applyProtection="1">
      <alignment horizontal="left"/>
      <protection locked="0"/>
    </xf>
    <xf numFmtId="43" fontId="4" fillId="0" borderId="21" xfId="0" applyNumberFormat="1" applyFont="1" applyBorder="1" applyAlignment="1" applyProtection="1">
      <alignment horizontal="left" shrinkToFit="1"/>
      <protection locked="0"/>
    </xf>
    <xf numFmtId="43" fontId="4" fillId="0" borderId="18" xfId="0" applyNumberFormat="1" applyFont="1" applyBorder="1" applyAlignment="1" applyProtection="1">
      <alignment horizontal="left" shrinkToFit="1"/>
      <protection locked="0"/>
    </xf>
    <xf numFmtId="43" fontId="4" fillId="0" borderId="18" xfId="0" applyNumberFormat="1" applyFont="1" applyBorder="1" applyAlignment="1" applyProtection="1">
      <alignment horizontal="center" shrinkToFit="1"/>
      <protection locked="0"/>
    </xf>
    <xf numFmtId="43" fontId="4" fillId="0" borderId="17" xfId="0" applyNumberFormat="1" applyFont="1" applyBorder="1" applyAlignment="1" applyProtection="1">
      <alignment horizontal="center" shrinkToFit="1"/>
      <protection locked="0"/>
    </xf>
    <xf numFmtId="10" fontId="4" fillId="0" borderId="18" xfId="2" applyNumberFormat="1" applyFont="1" applyBorder="1" applyAlignment="1" applyProtection="1">
      <alignment horizontal="center" shrinkToFit="1"/>
      <protection locked="0"/>
    </xf>
    <xf numFmtId="167" fontId="8" fillId="0" borderId="58" xfId="0" applyNumberFormat="1" applyFont="1" applyBorder="1" applyAlignment="1" applyProtection="1">
      <alignment horizontal="center"/>
      <protection locked="0"/>
    </xf>
    <xf numFmtId="0" fontId="8" fillId="0" borderId="19" xfId="0" applyFont="1" applyBorder="1" applyAlignment="1" applyProtection="1">
      <alignment horizontal="center"/>
      <protection locked="0"/>
    </xf>
    <xf numFmtId="0" fontId="15" fillId="0" borderId="19" xfId="0" applyFont="1" applyBorder="1" applyAlignment="1" applyProtection="1">
      <alignment horizontal="left"/>
      <protection locked="0"/>
    </xf>
    <xf numFmtId="0" fontId="15" fillId="0" borderId="17" xfId="0" applyFont="1" applyBorder="1" applyAlignment="1" applyProtection="1">
      <alignment horizontal="left"/>
      <protection locked="0"/>
    </xf>
    <xf numFmtId="43" fontId="8" fillId="0" borderId="21" xfId="0" applyNumberFormat="1" applyFont="1" applyBorder="1" applyAlignment="1" applyProtection="1">
      <alignment horizontal="left" shrinkToFit="1"/>
      <protection locked="0"/>
    </xf>
    <xf numFmtId="43" fontId="8" fillId="0" borderId="18" xfId="0" applyNumberFormat="1" applyFont="1" applyBorder="1" applyAlignment="1" applyProtection="1">
      <alignment horizontal="left" shrinkToFit="1"/>
      <protection locked="0"/>
    </xf>
    <xf numFmtId="43" fontId="8" fillId="0" borderId="18" xfId="0" applyNumberFormat="1" applyFont="1" applyBorder="1" applyAlignment="1" applyProtection="1">
      <alignment horizontal="center" shrinkToFit="1"/>
      <protection locked="0"/>
    </xf>
    <xf numFmtId="43" fontId="8" fillId="0" borderId="17" xfId="0" applyNumberFormat="1" applyFont="1" applyBorder="1" applyAlignment="1" applyProtection="1">
      <alignment horizontal="center" shrinkToFit="1"/>
      <protection locked="0"/>
    </xf>
    <xf numFmtId="4" fontId="8" fillId="0" borderId="14" xfId="0" applyNumberFormat="1" applyFont="1" applyFill="1" applyBorder="1" applyAlignment="1" applyProtection="1">
      <alignment horizontal="center" shrinkToFit="1"/>
      <protection locked="0"/>
    </xf>
    <xf numFmtId="10" fontId="8" fillId="0" borderId="18" xfId="2" applyNumberFormat="1" applyFont="1" applyBorder="1" applyAlignment="1" applyProtection="1">
      <alignment horizontal="center" shrinkToFit="1"/>
      <protection locked="0"/>
    </xf>
    <xf numFmtId="7" fontId="5" fillId="0" borderId="0" xfId="0" applyNumberFormat="1" applyFont="1" applyBorder="1" applyAlignment="1" applyProtection="1">
      <alignment horizontal="left"/>
      <protection locked="0"/>
    </xf>
    <xf numFmtId="7" fontId="5" fillId="0" borderId="0" xfId="0" applyNumberFormat="1" applyFont="1" applyBorder="1" applyAlignment="1" applyProtection="1">
      <alignment horizontal="center"/>
      <protection locked="0"/>
    </xf>
    <xf numFmtId="7" fontId="11" fillId="0" borderId="0" xfId="0" applyNumberFormat="1" applyFont="1" applyBorder="1" applyAlignment="1" applyProtection="1">
      <alignment horizontal="left"/>
      <protection locked="0"/>
    </xf>
    <xf numFmtId="7" fontId="3" fillId="0" borderId="0" xfId="0" applyNumberFormat="1" applyFont="1" applyBorder="1" applyAlignment="1" applyProtection="1">
      <alignment horizontal="center"/>
      <protection locked="0"/>
    </xf>
    <xf numFmtId="10" fontId="8" fillId="0" borderId="68" xfId="2" applyNumberFormat="1" applyFont="1" applyBorder="1" applyAlignment="1" applyProtection="1">
      <alignment horizontal="center" shrinkToFit="1"/>
      <protection locked="0"/>
    </xf>
    <xf numFmtId="165" fontId="8" fillId="0" borderId="17" xfId="0" applyNumberFormat="1" applyFont="1" applyFill="1" applyBorder="1" applyAlignment="1" applyProtection="1">
      <alignment horizontal="center" shrinkToFit="1"/>
    </xf>
    <xf numFmtId="165" fontId="8" fillId="0" borderId="21" xfId="0" applyNumberFormat="1" applyFont="1" applyFill="1" applyBorder="1" applyAlignment="1" applyProtection="1">
      <alignment horizontal="center" shrinkToFit="1"/>
    </xf>
    <xf numFmtId="165" fontId="8" fillId="0" borderId="21" xfId="0" applyNumberFormat="1" applyFont="1" applyFill="1" applyBorder="1" applyAlignment="1" applyProtection="1">
      <alignment horizontal="center" shrinkToFit="1"/>
      <protection locked="0"/>
    </xf>
    <xf numFmtId="165" fontId="8" fillId="0" borderId="68" xfId="0" applyNumberFormat="1" applyFont="1" applyFill="1" applyBorder="1" applyAlignment="1" applyProtection="1">
      <alignment horizontal="center" shrinkToFit="1"/>
    </xf>
    <xf numFmtId="165" fontId="8" fillId="0" borderId="25" xfId="0" applyNumberFormat="1" applyFont="1" applyFill="1" applyBorder="1" applyAlignment="1" applyProtection="1">
      <alignment horizontal="center" shrinkToFit="1"/>
    </xf>
    <xf numFmtId="165" fontId="8" fillId="0" borderId="26" xfId="0" applyNumberFormat="1" applyFont="1" applyFill="1" applyBorder="1" applyAlignment="1" applyProtection="1">
      <alignment horizontal="center" shrinkToFit="1"/>
    </xf>
    <xf numFmtId="0" fontId="16" fillId="4" borderId="30" xfId="0" applyFont="1" applyFill="1" applyBorder="1" applyAlignment="1" applyProtection="1">
      <alignment horizontal="right"/>
    </xf>
    <xf numFmtId="0" fontId="15" fillId="4" borderId="7" xfId="0" applyFont="1" applyFill="1" applyBorder="1" applyAlignment="1" applyProtection="1">
      <alignment horizontal="right"/>
    </xf>
    <xf numFmtId="0" fontId="15" fillId="4" borderId="8" xfId="0" applyFont="1" applyFill="1" applyBorder="1" applyAlignment="1" applyProtection="1">
      <alignment horizontal="right"/>
    </xf>
    <xf numFmtId="165" fontId="8" fillId="0" borderId="30" xfId="0" applyNumberFormat="1" applyFont="1" applyFill="1" applyBorder="1" applyAlignment="1" applyProtection="1">
      <alignment horizontal="center" shrinkToFit="1"/>
      <protection locked="0"/>
    </xf>
    <xf numFmtId="165" fontId="8" fillId="0" borderId="8" xfId="0" applyNumberFormat="1" applyFont="1" applyFill="1" applyBorder="1" applyAlignment="1" applyProtection="1">
      <alignment horizontal="center" shrinkToFit="1"/>
      <protection locked="0"/>
    </xf>
    <xf numFmtId="165" fontId="8" fillId="0" borderId="30" xfId="0" applyNumberFormat="1" applyFont="1" applyFill="1" applyBorder="1" applyAlignment="1" applyProtection="1">
      <alignment horizontal="center" shrinkToFit="1"/>
    </xf>
    <xf numFmtId="165" fontId="8" fillId="0" borderId="8" xfId="0" applyNumberFormat="1" applyFont="1" applyFill="1" applyBorder="1" applyAlignment="1" applyProtection="1">
      <alignment horizontal="center" shrinkToFit="1"/>
    </xf>
    <xf numFmtId="0" fontId="5" fillId="0" borderId="30" xfId="0" applyFont="1" applyBorder="1" applyAlignment="1" applyProtection="1">
      <alignment horizontal="left" vertical="center"/>
    </xf>
    <xf numFmtId="0" fontId="0" fillId="0" borderId="7" xfId="0" applyBorder="1" applyAlignment="1" applyProtection="1">
      <alignment horizontal="left" vertical="center"/>
    </xf>
    <xf numFmtId="0" fontId="3" fillId="0" borderId="40" xfId="0" applyFont="1" applyFill="1" applyBorder="1" applyAlignment="1" applyProtection="1">
      <alignment horizontal="center" wrapText="1"/>
    </xf>
    <xf numFmtId="0" fontId="3" fillId="0" borderId="46" xfId="0" applyFont="1" applyFill="1" applyBorder="1" applyAlignment="1" applyProtection="1">
      <alignment horizontal="center" wrapText="1"/>
    </xf>
    <xf numFmtId="0" fontId="3" fillId="0" borderId="41" xfId="0" applyFont="1" applyFill="1" applyBorder="1" applyAlignment="1" applyProtection="1">
      <alignment horizontal="center" wrapText="1"/>
    </xf>
    <xf numFmtId="0" fontId="3" fillId="0" borderId="43" xfId="0" applyFont="1" applyFill="1" applyBorder="1" applyAlignment="1" applyProtection="1">
      <alignment horizontal="center" wrapText="1"/>
    </xf>
    <xf numFmtId="0" fontId="3" fillId="0" borderId="44" xfId="0" applyFont="1" applyFill="1" applyBorder="1" applyAlignment="1" applyProtection="1">
      <alignment horizontal="center" wrapText="1"/>
    </xf>
    <xf numFmtId="0" fontId="3" fillId="0" borderId="37"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48" xfId="0" applyFont="1" applyBorder="1" applyAlignment="1" applyProtection="1">
      <alignment horizontal="center" vertical="center"/>
    </xf>
    <xf numFmtId="0" fontId="3" fillId="0" borderId="43" xfId="0" applyFont="1" applyBorder="1" applyAlignment="1" applyProtection="1">
      <alignment horizontal="center" vertical="center"/>
    </xf>
    <xf numFmtId="0" fontId="0" fillId="0" borderId="44" xfId="0" applyBorder="1" applyAlignment="1" applyProtection="1">
      <alignment horizontal="center" vertical="center"/>
    </xf>
    <xf numFmtId="0" fontId="3" fillId="0" borderId="48" xfId="0" applyFont="1" applyBorder="1" applyAlignment="1" applyProtection="1">
      <alignment horizontal="center" vertical="center" wrapText="1"/>
    </xf>
    <xf numFmtId="0" fontId="3" fillId="0" borderId="37" xfId="0" applyFont="1" applyFill="1" applyBorder="1" applyAlignment="1" applyProtection="1">
      <alignment horizontal="center" wrapText="1"/>
    </xf>
    <xf numFmtId="0" fontId="3" fillId="0" borderId="0" xfId="0" applyFont="1" applyFill="1" applyBorder="1" applyAlignment="1" applyProtection="1">
      <alignment horizontal="center" wrapText="1"/>
    </xf>
    <xf numFmtId="0" fontId="3" fillId="0" borderId="48" xfId="0" applyFont="1" applyFill="1" applyBorder="1" applyAlignment="1" applyProtection="1">
      <alignment horizontal="center" wrapText="1"/>
    </xf>
    <xf numFmtId="0" fontId="3" fillId="0" borderId="37" xfId="0" applyFont="1" applyBorder="1" applyAlignment="1" applyProtection="1">
      <alignment horizontal="center" wrapText="1"/>
    </xf>
    <xf numFmtId="0" fontId="3" fillId="0" borderId="3" xfId="0" applyFont="1" applyBorder="1" applyAlignment="1" applyProtection="1">
      <alignment horizontal="center" wrapText="1"/>
    </xf>
    <xf numFmtId="0" fontId="0" fillId="0" borderId="4" xfId="0" applyBorder="1" applyAlignment="1" applyProtection="1">
      <alignment horizontal="center" vertical="center"/>
    </xf>
    <xf numFmtId="0" fontId="0" fillId="0" borderId="6" xfId="0" applyBorder="1" applyAlignment="1" applyProtection="1">
      <alignment horizontal="center" vertical="center"/>
    </xf>
    <xf numFmtId="0" fontId="3" fillId="0" borderId="51" xfId="0" applyFont="1" applyBorder="1" applyAlignment="1" applyProtection="1">
      <alignment horizontal="center" vertical="center" wrapText="1"/>
    </xf>
    <xf numFmtId="0" fontId="0" fillId="0" borderId="5" xfId="0" applyBorder="1" applyAlignment="1" applyProtection="1">
      <alignment horizontal="center" wrapText="1"/>
    </xf>
    <xf numFmtId="0" fontId="11" fillId="0" borderId="11" xfId="0" applyFont="1" applyBorder="1" applyAlignment="1" applyProtection="1">
      <alignment horizontal="left"/>
      <protection locked="0"/>
    </xf>
    <xf numFmtId="0" fontId="11" fillId="0" borderId="9" xfId="0" applyFont="1" applyBorder="1" applyAlignment="1" applyProtection="1">
      <alignment horizontal="left"/>
      <protection locked="0"/>
    </xf>
    <xf numFmtId="0" fontId="11" fillId="0" borderId="10" xfId="0" applyFont="1" applyBorder="1" applyAlignment="1" applyProtection="1">
      <alignment horizontal="left"/>
      <protection locked="0"/>
    </xf>
    <xf numFmtId="0" fontId="11" fillId="0" borderId="10" xfId="0" applyFont="1" applyBorder="1" applyAlignment="1" applyProtection="1">
      <alignment horizontal="center"/>
      <protection locked="0"/>
    </xf>
    <xf numFmtId="43" fontId="11" fillId="0" borderId="34" xfId="0" applyNumberFormat="1" applyFont="1" applyBorder="1" applyAlignment="1" applyProtection="1">
      <alignment horizontal="center"/>
      <protection locked="0"/>
    </xf>
    <xf numFmtId="43" fontId="11" fillId="0" borderId="12" xfId="0" applyNumberFormat="1" applyFont="1" applyBorder="1" applyAlignment="1" applyProtection="1">
      <alignment horizontal="center"/>
      <protection locked="0"/>
    </xf>
    <xf numFmtId="43" fontId="11" fillId="0" borderId="13" xfId="0" applyNumberFormat="1" applyFont="1" applyBorder="1" applyAlignment="1" applyProtection="1">
      <alignment horizontal="center"/>
      <protection locked="0"/>
    </xf>
    <xf numFmtId="168" fontId="11" fillId="0" borderId="11" xfId="0" applyNumberFormat="1" applyFont="1" applyFill="1" applyBorder="1" applyAlignment="1" applyProtection="1">
      <alignment horizontal="center"/>
      <protection locked="0"/>
    </xf>
    <xf numFmtId="168" fontId="11" fillId="0" borderId="9" xfId="0" applyNumberFormat="1" applyFont="1" applyFill="1" applyBorder="1" applyAlignment="1" applyProtection="1">
      <alignment horizontal="center"/>
      <protection locked="0"/>
    </xf>
    <xf numFmtId="165" fontId="8" fillId="0" borderId="38" xfId="0" applyNumberFormat="1" applyFont="1" applyBorder="1" applyAlignment="1" applyProtection="1">
      <alignment horizontal="center" shrinkToFit="1"/>
    </xf>
    <xf numFmtId="165" fontId="8" fillId="0" borderId="12" xfId="0" applyNumberFormat="1" applyFont="1" applyBorder="1" applyAlignment="1" applyProtection="1">
      <alignment horizontal="center" shrinkToFit="1"/>
    </xf>
    <xf numFmtId="0" fontId="11" fillId="0" borderId="18" xfId="0" applyFont="1" applyBorder="1" applyAlignment="1" applyProtection="1">
      <alignment horizontal="left"/>
      <protection locked="0"/>
    </xf>
    <xf numFmtId="0" fontId="11" fillId="0" borderId="19" xfId="0" applyFont="1" applyBorder="1" applyAlignment="1" applyProtection="1">
      <alignment horizontal="left"/>
      <protection locked="0"/>
    </xf>
    <xf numFmtId="0" fontId="11" fillId="0" borderId="17" xfId="0" applyFont="1" applyBorder="1" applyAlignment="1" applyProtection="1">
      <alignment horizontal="left"/>
      <protection locked="0"/>
    </xf>
    <xf numFmtId="0" fontId="11" fillId="0" borderId="17" xfId="0" applyFont="1" applyBorder="1" applyAlignment="1" applyProtection="1">
      <alignment horizontal="center"/>
      <protection locked="0"/>
    </xf>
    <xf numFmtId="43" fontId="11" fillId="0" borderId="18" xfId="0" applyNumberFormat="1" applyFont="1" applyBorder="1" applyAlignment="1" applyProtection="1">
      <alignment horizontal="center"/>
      <protection locked="0"/>
    </xf>
    <xf numFmtId="43" fontId="11" fillId="0" borderId="19" xfId="0" applyNumberFormat="1" applyFont="1" applyBorder="1" applyAlignment="1" applyProtection="1">
      <alignment horizontal="center"/>
      <protection locked="0"/>
    </xf>
    <xf numFmtId="43" fontId="11" fillId="0" borderId="17" xfId="0" applyNumberFormat="1" applyFont="1" applyBorder="1" applyAlignment="1" applyProtection="1">
      <alignment horizontal="center"/>
      <protection locked="0"/>
    </xf>
    <xf numFmtId="168" fontId="11" fillId="0" borderId="18" xfId="0" applyNumberFormat="1" applyFont="1" applyFill="1" applyBorder="1" applyAlignment="1" applyProtection="1">
      <alignment horizontal="center"/>
      <protection locked="0"/>
    </xf>
    <xf numFmtId="168" fontId="11" fillId="0" borderId="19" xfId="0" applyNumberFormat="1" applyFont="1" applyFill="1" applyBorder="1" applyAlignment="1" applyProtection="1">
      <alignment horizontal="center"/>
      <protection locked="0"/>
    </xf>
    <xf numFmtId="49" fontId="8" fillId="0" borderId="18" xfId="0" applyNumberFormat="1" applyFont="1" applyBorder="1" applyAlignment="1" applyProtection="1">
      <alignment horizontal="left"/>
      <protection locked="0"/>
    </xf>
    <xf numFmtId="49" fontId="8" fillId="0" borderId="19" xfId="0" applyNumberFormat="1" applyFont="1" applyBorder="1" applyAlignment="1" applyProtection="1">
      <alignment horizontal="left"/>
      <protection locked="0"/>
    </xf>
    <xf numFmtId="49" fontId="8" fillId="0" borderId="17" xfId="0" applyNumberFormat="1" applyFont="1" applyBorder="1" applyAlignment="1" applyProtection="1">
      <alignment horizontal="left"/>
      <protection locked="0"/>
    </xf>
    <xf numFmtId="0" fontId="8" fillId="0" borderId="19" xfId="0" applyFont="1" applyBorder="1" applyAlignment="1" applyProtection="1">
      <alignment horizontal="left"/>
      <protection locked="0"/>
    </xf>
    <xf numFmtId="0" fontId="8" fillId="0" borderId="21" xfId="0" applyFont="1" applyBorder="1" applyAlignment="1" applyProtection="1">
      <alignment horizontal="left"/>
      <protection locked="0"/>
    </xf>
    <xf numFmtId="0" fontId="15" fillId="0" borderId="21" xfId="0" applyFont="1" applyBorder="1" applyAlignment="1" applyProtection="1">
      <alignment horizontal="left"/>
      <protection locked="0"/>
    </xf>
    <xf numFmtId="0" fontId="8" fillId="0" borderId="10" xfId="0" applyFont="1" applyBorder="1" applyAlignment="1" applyProtection="1">
      <alignment horizontal="left"/>
      <protection locked="0"/>
    </xf>
    <xf numFmtId="43" fontId="8" fillId="0" borderId="18" xfId="1" applyFont="1" applyFill="1" applyBorder="1" applyAlignment="1" applyProtection="1">
      <alignment horizontal="left" indent="1"/>
      <protection locked="0"/>
    </xf>
    <xf numFmtId="43" fontId="8" fillId="0" borderId="19" xfId="1" applyFont="1" applyFill="1" applyBorder="1" applyAlignment="1" applyProtection="1">
      <alignment horizontal="left" indent="1"/>
      <protection locked="0"/>
    </xf>
    <xf numFmtId="43" fontId="8" fillId="0" borderId="17" xfId="1" applyFont="1" applyFill="1" applyBorder="1" applyAlignment="1" applyProtection="1">
      <alignment horizontal="left" indent="1"/>
      <protection locked="0"/>
    </xf>
    <xf numFmtId="168" fontId="8" fillId="0" borderId="18" xfId="0" applyNumberFormat="1" applyFont="1" applyFill="1" applyBorder="1" applyAlignment="1" applyProtection="1">
      <alignment horizontal="center"/>
      <protection locked="0"/>
    </xf>
    <xf numFmtId="168" fontId="8" fillId="0" borderId="19" xfId="0" applyNumberFormat="1" applyFont="1" applyFill="1" applyBorder="1" applyAlignment="1" applyProtection="1">
      <alignment horizontal="center"/>
      <protection locked="0"/>
    </xf>
    <xf numFmtId="43" fontId="8" fillId="0" borderId="18" xfId="0" applyNumberFormat="1" applyFont="1" applyBorder="1" applyAlignment="1" applyProtection="1">
      <alignment horizontal="center"/>
      <protection locked="0"/>
    </xf>
    <xf numFmtId="43" fontId="8" fillId="0" borderId="19" xfId="0" applyNumberFormat="1" applyFont="1" applyBorder="1" applyAlignment="1" applyProtection="1">
      <alignment horizontal="center"/>
      <protection locked="0"/>
    </xf>
    <xf numFmtId="43" fontId="8" fillId="0" borderId="17" xfId="0" applyNumberFormat="1" applyFont="1" applyBorder="1" applyAlignment="1" applyProtection="1">
      <alignment horizontal="center"/>
      <protection locked="0"/>
    </xf>
    <xf numFmtId="0" fontId="4" fillId="3" borderId="43" xfId="0" applyFont="1" applyFill="1" applyBorder="1" applyAlignment="1" applyProtection="1">
      <protection locked="0"/>
    </xf>
    <xf numFmtId="0" fontId="0" fillId="3" borderId="46" xfId="0" applyFill="1" applyBorder="1" applyAlignment="1" applyProtection="1">
      <protection locked="0"/>
    </xf>
    <xf numFmtId="0" fontId="0" fillId="3" borderId="44" xfId="0" applyFill="1" applyBorder="1" applyAlignment="1" applyProtection="1">
      <protection locked="0"/>
    </xf>
    <xf numFmtId="167" fontId="5" fillId="4" borderId="30" xfId="0" applyNumberFormat="1" applyFont="1" applyFill="1" applyBorder="1" applyAlignment="1" applyProtection="1">
      <alignment horizontal="right"/>
    </xf>
    <xf numFmtId="0" fontId="0" fillId="4" borderId="7" xfId="0" applyFill="1" applyBorder="1" applyAlignment="1" applyProtection="1">
      <alignment horizontal="right"/>
    </xf>
    <xf numFmtId="0" fontId="0" fillId="4" borderId="8" xfId="0" applyFill="1" applyBorder="1" applyAlignment="1" applyProtection="1">
      <alignment horizontal="right"/>
    </xf>
    <xf numFmtId="0" fontId="5" fillId="4" borderId="43" xfId="0" applyFont="1" applyFill="1" applyBorder="1" applyAlignment="1" applyProtection="1">
      <alignment horizontal="left"/>
    </xf>
    <xf numFmtId="0" fontId="10" fillId="0" borderId="46" xfId="0" applyFont="1" applyBorder="1" applyAlignment="1" applyProtection="1">
      <alignment horizontal="left"/>
    </xf>
    <xf numFmtId="0" fontId="10" fillId="0" borderId="44" xfId="0" applyFont="1" applyBorder="1" applyAlignment="1" applyProtection="1">
      <alignment horizontal="left"/>
    </xf>
    <xf numFmtId="165" fontId="8" fillId="0" borderId="58" xfId="0" applyNumberFormat="1" applyFont="1" applyFill="1" applyBorder="1" applyAlignment="1" applyProtection="1">
      <alignment horizontal="center" shrinkToFit="1"/>
    </xf>
    <xf numFmtId="0" fontId="5" fillId="4" borderId="2" xfId="0" applyFont="1" applyFill="1" applyBorder="1" applyAlignment="1" applyProtection="1">
      <alignment horizontal="left"/>
    </xf>
    <xf numFmtId="0" fontId="10" fillId="0" borderId="0" xfId="0" applyFont="1" applyBorder="1" applyAlignment="1" applyProtection="1">
      <alignment horizontal="left"/>
    </xf>
    <xf numFmtId="0" fontId="10" fillId="0" borderId="3" xfId="0" applyFont="1" applyBorder="1" applyAlignment="1" applyProtection="1">
      <alignment horizontal="left"/>
    </xf>
    <xf numFmtId="0" fontId="5" fillId="4" borderId="4" xfId="0" applyFont="1" applyFill="1" applyBorder="1" applyAlignment="1" applyProtection="1">
      <alignment horizontal="left"/>
    </xf>
    <xf numFmtId="0" fontId="10" fillId="0" borderId="5" xfId="0" applyFont="1" applyBorder="1" applyAlignment="1" applyProtection="1">
      <alignment horizontal="left"/>
    </xf>
    <xf numFmtId="0" fontId="10" fillId="0" borderId="6" xfId="0" applyFont="1" applyBorder="1" applyAlignment="1" applyProtection="1">
      <alignment horizontal="left"/>
    </xf>
    <xf numFmtId="0" fontId="12" fillId="0" borderId="0" xfId="0" applyFont="1" applyProtection="1">
      <protection locked="0"/>
    </xf>
    <xf numFmtId="0" fontId="3" fillId="0" borderId="43" xfId="0" applyFont="1" applyBorder="1" applyAlignment="1" applyProtection="1">
      <alignment horizontal="right" vertical="center"/>
    </xf>
    <xf numFmtId="0" fontId="10" fillId="0" borderId="46" xfId="0" applyFont="1" applyBorder="1" applyAlignment="1" applyProtection="1">
      <alignment horizontal="right" vertical="center"/>
    </xf>
    <xf numFmtId="0" fontId="10" fillId="0" borderId="46" xfId="0" applyFont="1" applyBorder="1" applyAlignment="1" applyProtection="1">
      <alignment horizontal="right"/>
    </xf>
    <xf numFmtId="0" fontId="10" fillId="0" borderId="44" xfId="0" applyFont="1" applyBorder="1" applyAlignment="1" applyProtection="1">
      <alignment horizontal="right"/>
    </xf>
    <xf numFmtId="165" fontId="8" fillId="0" borderId="69" xfId="0" applyNumberFormat="1" applyFont="1" applyFill="1" applyBorder="1" applyAlignment="1" applyProtection="1">
      <alignment horizontal="center" shrinkToFit="1"/>
      <protection locked="0"/>
    </xf>
    <xf numFmtId="165" fontId="8" fillId="0" borderId="26" xfId="0" applyNumberFormat="1" applyFont="1" applyFill="1" applyBorder="1" applyAlignment="1" applyProtection="1">
      <alignment horizontal="center" shrinkToFit="1"/>
      <protection locked="0"/>
    </xf>
    <xf numFmtId="0" fontId="3" fillId="0" borderId="30" xfId="0" applyFont="1" applyBorder="1" applyAlignment="1" applyProtection="1">
      <alignment horizontal="center" vertical="center"/>
    </xf>
    <xf numFmtId="10" fontId="3" fillId="0" borderId="70" xfId="2" applyNumberFormat="1" applyFont="1" applyFill="1" applyBorder="1" applyAlignment="1" applyProtection="1">
      <alignment horizontal="center" vertical="center"/>
      <protection locked="0"/>
    </xf>
    <xf numFmtId="10" fontId="3" fillId="0" borderId="33" xfId="2" applyNumberFormat="1" applyFont="1" applyFill="1" applyBorder="1" applyAlignment="1" applyProtection="1">
      <alignment horizontal="center" vertical="center"/>
    </xf>
    <xf numFmtId="0" fontId="0" fillId="0" borderId="71" xfId="0" applyFill="1" applyBorder="1" applyAlignment="1" applyProtection="1"/>
    <xf numFmtId="0" fontId="3" fillId="0" borderId="25" xfId="0" applyFont="1" applyBorder="1" applyAlignment="1" applyProtection="1">
      <alignment horizontal="right" vertical="center"/>
    </xf>
    <xf numFmtId="0" fontId="10" fillId="0" borderId="26" xfId="0" applyFont="1" applyBorder="1" applyAlignment="1" applyProtection="1"/>
    <xf numFmtId="0" fontId="10" fillId="0" borderId="61" xfId="0" applyFont="1" applyBorder="1" applyAlignment="1" applyProtection="1"/>
    <xf numFmtId="165" fontId="8" fillId="0" borderId="16" xfId="0" applyNumberFormat="1" applyFont="1" applyFill="1" applyBorder="1" applyAlignment="1" applyProtection="1">
      <alignment horizontal="center" shrinkToFit="1"/>
    </xf>
    <xf numFmtId="165" fontId="8" fillId="0" borderId="22" xfId="0" applyNumberFormat="1" applyFont="1" applyFill="1" applyBorder="1" applyAlignment="1" applyProtection="1">
      <alignment horizontal="center" shrinkToFit="1"/>
      <protection locked="0"/>
    </xf>
    <xf numFmtId="165" fontId="8" fillId="0" borderId="25" xfId="0" applyNumberFormat="1" applyFont="1" applyFill="1" applyBorder="1" applyAlignment="1" applyProtection="1">
      <alignment horizontal="center" shrinkToFit="1"/>
      <protection locked="0"/>
    </xf>
    <xf numFmtId="0" fontId="17" fillId="0" borderId="0" xfId="0" applyFont="1" applyProtection="1">
      <protection locked="0"/>
    </xf>
    <xf numFmtId="0" fontId="0" fillId="0" borderId="5" xfId="0" applyBorder="1" applyAlignment="1" applyProtection="1"/>
    <xf numFmtId="0" fontId="0" fillId="0" borderId="6" xfId="0" applyBorder="1" applyAlignment="1" applyProtection="1"/>
    <xf numFmtId="0" fontId="5" fillId="0" borderId="43" xfId="0" applyFont="1" applyBorder="1" applyAlignment="1" applyProtection="1">
      <alignment horizontal="right" vertical="center" wrapText="1"/>
    </xf>
    <xf numFmtId="0" fontId="0" fillId="0" borderId="46" xfId="0" applyBorder="1" applyAlignment="1" applyProtection="1">
      <alignment horizontal="right"/>
    </xf>
    <xf numFmtId="0" fontId="0" fillId="0" borderId="44" xfId="0" applyBorder="1" applyAlignment="1" applyProtection="1">
      <alignment horizontal="right"/>
    </xf>
    <xf numFmtId="169" fontId="8" fillId="0" borderId="43" xfId="0" applyNumberFormat="1" applyFont="1" applyFill="1" applyBorder="1" applyAlignment="1" applyProtection="1">
      <alignment horizontal="center" vertical="center" shrinkToFit="1"/>
      <protection locked="0"/>
    </xf>
    <xf numFmtId="169" fontId="8" fillId="0" borderId="46" xfId="0" applyNumberFormat="1" applyFont="1" applyFill="1" applyBorder="1" applyAlignment="1" applyProtection="1">
      <alignment horizontal="center" vertical="center" shrinkToFit="1"/>
      <protection locked="0"/>
    </xf>
    <xf numFmtId="169" fontId="8" fillId="0" borderId="44" xfId="0" applyNumberFormat="1" applyFont="1" applyFill="1" applyBorder="1" applyAlignment="1" applyProtection="1">
      <alignment horizontal="center" vertical="center" shrinkToFit="1"/>
      <protection locked="0"/>
    </xf>
    <xf numFmtId="0" fontId="18" fillId="0" borderId="0" xfId="0" applyFont="1" applyProtection="1">
      <protection locked="0"/>
    </xf>
    <xf numFmtId="0" fontId="8" fillId="0" borderId="72" xfId="0" applyFont="1" applyBorder="1" applyAlignment="1" applyProtection="1">
      <alignment horizontal="left" vertical="center"/>
      <protection locked="0"/>
    </xf>
    <xf numFmtId="0" fontId="0" fillId="0" borderId="73" xfId="0" applyBorder="1" applyAlignment="1" applyProtection="1">
      <alignment horizontal="left"/>
      <protection locked="0"/>
    </xf>
    <xf numFmtId="0" fontId="0" fillId="0" borderId="74" xfId="0" applyBorder="1" applyAlignment="1" applyProtection="1">
      <alignment horizontal="left"/>
      <protection locked="0"/>
    </xf>
    <xf numFmtId="0" fontId="0" fillId="0" borderId="4" xfId="0" applyBorder="1" applyAlignment="1" applyProtection="1">
      <alignment horizontal="right"/>
    </xf>
    <xf numFmtId="0" fontId="0" fillId="0" borderId="5" xfId="0" applyBorder="1" applyAlignment="1" applyProtection="1">
      <alignment horizontal="right"/>
    </xf>
    <xf numFmtId="0" fontId="0" fillId="0" borderId="6" xfId="0" applyBorder="1" applyAlignment="1" applyProtection="1">
      <alignment horizontal="right"/>
    </xf>
    <xf numFmtId="169" fontId="8" fillId="0" borderId="4" xfId="0" applyNumberFormat="1" applyFont="1" applyFill="1" applyBorder="1" applyAlignment="1" applyProtection="1">
      <alignment horizontal="center" vertical="center" shrinkToFit="1"/>
      <protection locked="0"/>
    </xf>
    <xf numFmtId="169" fontId="8" fillId="0" borderId="5" xfId="0" applyNumberFormat="1" applyFont="1" applyFill="1" applyBorder="1" applyAlignment="1" applyProtection="1">
      <alignment horizontal="center" vertical="center" shrinkToFit="1"/>
      <protection locked="0"/>
    </xf>
    <xf numFmtId="169" fontId="8" fillId="0" borderId="6" xfId="0" applyNumberFormat="1" applyFont="1" applyFill="1" applyBorder="1" applyAlignment="1" applyProtection="1">
      <alignment horizontal="center" vertical="center" shrinkToFit="1"/>
      <protection locked="0"/>
    </xf>
    <xf numFmtId="0" fontId="5" fillId="0" borderId="43" xfId="0" applyFont="1" applyBorder="1" applyAlignment="1" applyProtection="1">
      <alignment horizontal="right" vertical="center"/>
    </xf>
    <xf numFmtId="169" fontId="8" fillId="0" borderId="43" xfId="0" applyNumberFormat="1" applyFont="1" applyFill="1" applyBorder="1" applyAlignment="1" applyProtection="1">
      <alignment horizontal="center" vertical="center"/>
      <protection locked="0"/>
    </xf>
    <xf numFmtId="169" fontId="8" fillId="0" borderId="44" xfId="0" applyNumberFormat="1" applyFont="1" applyFill="1" applyBorder="1" applyAlignment="1" applyProtection="1">
      <alignment horizontal="center" vertical="center"/>
      <protection locked="0"/>
    </xf>
    <xf numFmtId="0" fontId="18" fillId="0" borderId="0" xfId="0" applyFont="1" applyProtection="1"/>
    <xf numFmtId="0" fontId="8" fillId="0" borderId="75" xfId="0" applyFont="1" applyBorder="1" applyAlignment="1" applyProtection="1">
      <alignment horizontal="left" vertical="center"/>
      <protection locked="0"/>
    </xf>
    <xf numFmtId="0" fontId="0" fillId="0" borderId="76" xfId="0" applyBorder="1" applyAlignment="1" applyProtection="1">
      <alignment horizontal="left"/>
      <protection locked="0"/>
    </xf>
    <xf numFmtId="0" fontId="0" fillId="0" borderId="77" xfId="0" applyBorder="1" applyAlignment="1" applyProtection="1">
      <alignment horizontal="left"/>
      <protection locked="0"/>
    </xf>
    <xf numFmtId="169" fontId="8" fillId="0" borderId="4" xfId="0" applyNumberFormat="1" applyFont="1" applyFill="1" applyBorder="1" applyAlignment="1" applyProtection="1">
      <alignment horizontal="center" vertical="center"/>
      <protection locked="0"/>
    </xf>
    <xf numFmtId="169" fontId="8" fillId="0" borderId="6" xfId="0" applyNumberFormat="1" applyFont="1" applyFill="1" applyBorder="1" applyAlignment="1" applyProtection="1">
      <alignment horizontal="center" vertical="center"/>
      <protection locked="0"/>
    </xf>
    <xf numFmtId="0" fontId="4" fillId="0" borderId="0" xfId="0" applyFont="1" applyFill="1" applyProtection="1">
      <protection locked="0"/>
    </xf>
    <xf numFmtId="0" fontId="3" fillId="0" borderId="0" xfId="0" applyFont="1" applyFill="1" applyProtection="1">
      <protection locked="0"/>
    </xf>
    <xf numFmtId="0" fontId="5" fillId="0" borderId="0" xfId="0" applyFont="1" applyFill="1" applyProtection="1">
      <protection locked="0"/>
    </xf>
    <xf numFmtId="0" fontId="0" fillId="0" borderId="0" xfId="0" applyFill="1" applyProtection="1">
      <protection locked="0"/>
    </xf>
    <xf numFmtId="0" fontId="12" fillId="0" borderId="0" xfId="0" applyFont="1" applyFill="1" applyProtection="1">
      <protection locked="0"/>
    </xf>
    <xf numFmtId="170" fontId="3" fillId="0" borderId="0" xfId="0" applyNumberFormat="1" applyFont="1" applyFill="1" applyProtection="1">
      <protection locked="0"/>
    </xf>
    <xf numFmtId="10" fontId="3" fillId="0" borderId="0" xfId="0" applyNumberFormat="1" applyFont="1" applyFill="1" applyProtection="1">
      <protection locked="0"/>
    </xf>
    <xf numFmtId="0" fontId="3" fillId="0" borderId="0" xfId="0" applyFont="1" applyFill="1" applyAlignment="1" applyProtection="1">
      <alignment horizontal="right"/>
      <protection locked="0"/>
    </xf>
    <xf numFmtId="169" fontId="3" fillId="0" borderId="0" xfId="0" applyNumberFormat="1" applyFont="1" applyFill="1" applyProtection="1">
      <protection locked="0"/>
    </xf>
    <xf numFmtId="10" fontId="3" fillId="0" borderId="0" xfId="2" applyNumberFormat="1" applyFont="1" applyFill="1" applyProtection="1">
      <protection locked="0"/>
    </xf>
    <xf numFmtId="170" fontId="4" fillId="0" borderId="0" xfId="0" applyNumberFormat="1" applyFont="1" applyFill="1" applyProtection="1">
      <protection locked="0"/>
    </xf>
    <xf numFmtId="43" fontId="4" fillId="0" borderId="0" xfId="0" applyNumberFormat="1" applyFont="1" applyFill="1" applyProtection="1">
      <protection locked="0"/>
    </xf>
    <xf numFmtId="10" fontId="4" fillId="0" borderId="0" xfId="0" applyNumberFormat="1" applyFont="1" applyFill="1" applyProtection="1">
      <protection locked="0"/>
    </xf>
    <xf numFmtId="0" fontId="3" fillId="0" borderId="0" xfId="0" applyFont="1" applyFill="1" applyBorder="1" applyAlignment="1" applyProtection="1">
      <alignment horizontal="left"/>
      <protection locked="0"/>
    </xf>
    <xf numFmtId="0" fontId="18" fillId="0" borderId="0" xfId="0" applyFont="1" applyFill="1" applyProtection="1">
      <protection locked="0"/>
    </xf>
    <xf numFmtId="169" fontId="4" fillId="0" borderId="0" xfId="0" applyNumberFormat="1" applyFont="1" applyProtection="1">
      <protection locked="0"/>
    </xf>
    <xf numFmtId="10" fontId="4" fillId="0" borderId="0" xfId="0" applyNumberFormat="1" applyFont="1" applyProtection="1">
      <protection locked="0"/>
    </xf>
    <xf numFmtId="171" fontId="4" fillId="0" borderId="0" xfId="0" applyNumberFormat="1" applyFont="1" applyProtection="1">
      <protection locked="0"/>
    </xf>
    <xf numFmtId="43" fontId="4" fillId="0" borderId="0" xfId="0" applyNumberFormat="1" applyFont="1" applyProtection="1">
      <protection locked="0"/>
    </xf>
    <xf numFmtId="0" fontId="6" fillId="0" borderId="0" xfId="0" applyFont="1" applyProtection="1">
      <protection locked="0"/>
    </xf>
    <xf numFmtId="0" fontId="19" fillId="0" borderId="0" xfId="0" applyFont="1" applyProtection="1">
      <protection locked="0"/>
    </xf>
    <xf numFmtId="0" fontId="19" fillId="0" borderId="0" xfId="0" applyFont="1" applyProtection="1"/>
    <xf numFmtId="0" fontId="20" fillId="0" borderId="78" xfId="5" applyFont="1" applyFill="1" applyBorder="1" applyAlignment="1">
      <alignment wrapText="1"/>
    </xf>
    <xf numFmtId="0" fontId="5" fillId="0" borderId="0" xfId="0" applyFont="1" applyProtection="1">
      <protection locked="0"/>
    </xf>
    <xf numFmtId="0" fontId="21" fillId="0" borderId="0" xfId="0" applyFont="1" applyProtection="1"/>
    <xf numFmtId="0" fontId="21" fillId="0" borderId="0" xfId="0" applyFont="1" applyProtection="1">
      <protection locked="0"/>
    </xf>
    <xf numFmtId="0" fontId="20" fillId="0" borderId="79" xfId="5" applyFont="1" applyFill="1" applyBorder="1" applyAlignment="1">
      <alignment wrapText="1"/>
    </xf>
    <xf numFmtId="0" fontId="20" fillId="0" borderId="80" xfId="5" applyFont="1" applyFill="1" applyBorder="1" applyAlignment="1">
      <alignment wrapText="1"/>
    </xf>
    <xf numFmtId="0" fontId="21" fillId="0" borderId="78" xfId="5" applyFont="1" applyFill="1" applyBorder="1" applyAlignment="1">
      <alignment wrapText="1"/>
    </xf>
    <xf numFmtId="0" fontId="22" fillId="0" borderId="78" xfId="5" applyFont="1" applyFill="1" applyBorder="1" applyAlignment="1">
      <alignment wrapText="1"/>
    </xf>
    <xf numFmtId="0" fontId="23" fillId="0" borderId="0" xfId="0" applyFont="1" applyProtection="1">
      <protection locked="0"/>
    </xf>
    <xf numFmtId="0" fontId="4" fillId="0" borderId="0" xfId="0" applyFont="1"/>
    <xf numFmtId="0" fontId="4" fillId="0" borderId="0" xfId="0" applyNumberFormat="1" applyFont="1" applyBorder="1" applyAlignment="1">
      <alignment horizontal="left"/>
    </xf>
    <xf numFmtId="0" fontId="22" fillId="0" borderId="0" xfId="0" applyFont="1" applyProtection="1">
      <protection locked="0"/>
    </xf>
    <xf numFmtId="0" fontId="4" fillId="0" borderId="0" xfId="0" applyFont="1" applyBorder="1"/>
    <xf numFmtId="0" fontId="3" fillId="0" borderId="0" xfId="0" applyFont="1" applyBorder="1"/>
    <xf numFmtId="0" fontId="4" fillId="0" borderId="0" xfId="0" applyFont="1" applyFill="1"/>
    <xf numFmtId="0" fontId="4" fillId="0" borderId="0" xfId="0" applyFont="1" applyFill="1" applyBorder="1"/>
    <xf numFmtId="0" fontId="3" fillId="0" borderId="0" xfId="0" quotePrefix="1" applyFont="1" applyFill="1" applyBorder="1" applyAlignment="1">
      <alignment horizontal="center"/>
    </xf>
    <xf numFmtId="0" fontId="3" fillId="0" borderId="46" xfId="0" applyFont="1" applyFill="1" applyBorder="1" applyAlignment="1">
      <alignment horizontal="right"/>
    </xf>
    <xf numFmtId="0" fontId="3" fillId="0" borderId="46" xfId="0" applyFont="1" applyFill="1" applyBorder="1" applyAlignment="1">
      <alignment horizontal="center"/>
    </xf>
    <xf numFmtId="0" fontId="3" fillId="0" borderId="46" xfId="0" applyFont="1" applyFill="1" applyBorder="1" applyAlignment="1">
      <alignment horizontal="left"/>
    </xf>
    <xf numFmtId="0" fontId="0" fillId="0" borderId="0" xfId="0" applyBorder="1"/>
    <xf numFmtId="43" fontId="8" fillId="0" borderId="8" xfId="0" applyNumberFormat="1" applyFont="1" applyBorder="1" applyAlignment="1" applyProtection="1">
      <alignment horizontal="left" shrinkToFit="1"/>
    </xf>
    <xf numFmtId="43" fontId="8" fillId="0" borderId="30" xfId="0" applyNumberFormat="1" applyFont="1" applyBorder="1" applyAlignment="1" applyProtection="1">
      <alignment horizontal="left" shrinkToFit="1"/>
    </xf>
    <xf numFmtId="43" fontId="16" fillId="0" borderId="8" xfId="0" applyNumberFormat="1" applyFont="1" applyBorder="1" applyAlignment="1">
      <alignment horizontal="left"/>
    </xf>
    <xf numFmtId="43" fontId="16" fillId="0" borderId="8" xfId="0" applyNumberFormat="1" applyFont="1" applyBorder="1" applyAlignment="1" applyProtection="1">
      <alignment horizontal="left" shrinkToFit="1"/>
    </xf>
    <xf numFmtId="169" fontId="8" fillId="0" borderId="62" xfId="0" applyNumberFormat="1" applyFont="1" applyFill="1" applyBorder="1" applyAlignment="1">
      <alignment horizontal="center"/>
    </xf>
    <xf numFmtId="0" fontId="0" fillId="3" borderId="7" xfId="0" applyFill="1" applyBorder="1" applyAlignment="1"/>
    <xf numFmtId="0" fontId="0" fillId="3" borderId="5" xfId="0" applyFill="1" applyBorder="1" applyAlignment="1"/>
    <xf numFmtId="0" fontId="5" fillId="3" borderId="30" xfId="0" applyFont="1" applyFill="1" applyBorder="1" applyAlignment="1">
      <alignment horizontal="left"/>
    </xf>
    <xf numFmtId="41" fontId="8" fillId="0" borderId="20" xfId="0" applyNumberFormat="1" applyFont="1" applyBorder="1" applyAlignment="1" applyProtection="1">
      <alignment horizontal="center" shrinkToFit="1"/>
    </xf>
    <xf numFmtId="41" fontId="8" fillId="0" borderId="18" xfId="0" applyNumberFormat="1" applyFont="1" applyBorder="1" applyAlignment="1" applyProtection="1">
      <alignment horizontal="center" shrinkToFit="1"/>
    </xf>
    <xf numFmtId="41" fontId="8" fillId="0" borderId="21" xfId="0" applyNumberFormat="1" applyFont="1" applyFill="1" applyBorder="1" applyAlignment="1" applyProtection="1">
      <alignment horizontal="center" shrinkToFit="1"/>
      <protection locked="0"/>
    </xf>
    <xf numFmtId="41" fontId="8" fillId="0" borderId="81" xfId="0" applyNumberFormat="1" applyFont="1" applyBorder="1" applyAlignment="1" applyProtection="1">
      <alignment horizontal="center" shrinkToFit="1"/>
    </xf>
    <xf numFmtId="37" fontId="8" fillId="0" borderId="22" xfId="0" applyNumberFormat="1" applyFont="1" applyBorder="1" applyAlignment="1" applyProtection="1">
      <alignment horizontal="center" shrinkToFit="1"/>
      <protection locked="0"/>
    </xf>
    <xf numFmtId="37" fontId="8" fillId="0" borderId="26" xfId="0" applyNumberFormat="1" applyFont="1" applyBorder="1" applyAlignment="1" applyProtection="1">
      <alignment horizontal="center" shrinkToFit="1"/>
      <protection locked="0"/>
    </xf>
    <xf numFmtId="37" fontId="8" fillId="0" borderId="17" xfId="0" applyNumberFormat="1" applyFont="1" applyBorder="1" applyAlignment="1" applyProtection="1">
      <alignment horizontal="center" shrinkToFit="1"/>
      <protection locked="0"/>
    </xf>
    <xf numFmtId="37" fontId="8" fillId="0" borderId="18" xfId="0" applyNumberFormat="1" applyFont="1" applyBorder="1" applyAlignment="1" applyProtection="1">
      <alignment horizontal="center" shrinkToFit="1"/>
      <protection locked="0"/>
    </xf>
    <xf numFmtId="37" fontId="8" fillId="0" borderId="25" xfId="0" applyNumberFormat="1" applyFont="1" applyBorder="1" applyAlignment="1" applyProtection="1">
      <alignment horizontal="center" shrinkToFit="1"/>
      <protection locked="0"/>
    </xf>
    <xf numFmtId="0" fontId="8" fillId="0" borderId="26" xfId="0" applyFont="1" applyBorder="1" applyAlignment="1" applyProtection="1">
      <alignment horizontal="center" shrinkToFit="1"/>
      <protection locked="0"/>
    </xf>
    <xf numFmtId="3" fontId="8" fillId="0" borderId="14" xfId="0" applyNumberFormat="1" applyFont="1" applyBorder="1" applyAlignment="1" applyProtection="1">
      <alignment horizontal="center" shrinkToFit="1"/>
      <protection locked="0"/>
    </xf>
    <xf numFmtId="9" fontId="8" fillId="0" borderId="63" xfId="2" applyNumberFormat="1" applyFont="1" applyBorder="1" applyAlignment="1" applyProtection="1">
      <alignment horizontal="center"/>
      <protection locked="0"/>
    </xf>
    <xf numFmtId="0" fontId="8" fillId="0" borderId="19" xfId="0" applyFont="1" applyBorder="1" applyAlignment="1" applyProtection="1">
      <alignment horizontal="center"/>
      <protection locked="0"/>
    </xf>
    <xf numFmtId="0" fontId="8" fillId="0" borderId="26" xfId="0" applyFont="1" applyBorder="1" applyAlignment="1" applyProtection="1">
      <alignment horizontal="left"/>
      <protection locked="0"/>
    </xf>
    <xf numFmtId="0" fontId="8" fillId="0" borderId="18" xfId="0" applyFont="1" applyBorder="1" applyAlignment="1" applyProtection="1">
      <alignment horizontal="left"/>
      <protection locked="0"/>
    </xf>
    <xf numFmtId="0" fontId="8" fillId="0" borderId="63" xfId="0" applyFont="1" applyBorder="1" applyAlignment="1" applyProtection="1">
      <alignment horizontal="left"/>
      <protection locked="0"/>
    </xf>
    <xf numFmtId="0" fontId="15" fillId="0" borderId="29" xfId="0" applyFont="1" applyBorder="1" applyAlignment="1">
      <alignment horizontal="left"/>
    </xf>
    <xf numFmtId="0" fontId="15" fillId="0" borderId="28" xfId="0" applyFont="1" applyBorder="1" applyAlignment="1">
      <alignment horizontal="left"/>
    </xf>
    <xf numFmtId="0" fontId="8" fillId="0" borderId="27" xfId="0" applyFont="1" applyBorder="1" applyAlignment="1" applyProtection="1">
      <alignment horizontal="left"/>
      <protection locked="0"/>
    </xf>
    <xf numFmtId="0" fontId="8" fillId="0" borderId="69" xfId="0" applyFont="1" applyBorder="1" applyAlignment="1" applyProtection="1">
      <alignment horizontal="center"/>
      <protection locked="0"/>
    </xf>
    <xf numFmtId="41" fontId="8" fillId="0" borderId="58" xfId="0" applyNumberFormat="1" applyFont="1" applyBorder="1" applyAlignment="1" applyProtection="1">
      <alignment horizontal="center" shrinkToFit="1"/>
    </xf>
    <xf numFmtId="37" fontId="8" fillId="0" borderId="18" xfId="0" applyNumberFormat="1" applyFont="1" applyBorder="1" applyAlignment="1" applyProtection="1">
      <alignment horizontal="center" shrinkToFit="1"/>
      <protection locked="0"/>
    </xf>
    <xf numFmtId="37" fontId="8" fillId="0" borderId="21" xfId="0" applyNumberFormat="1" applyFont="1" applyBorder="1" applyAlignment="1" applyProtection="1">
      <alignment horizontal="center" shrinkToFit="1"/>
      <protection locked="0"/>
    </xf>
    <xf numFmtId="37" fontId="8" fillId="0" borderId="17" xfId="0" applyNumberFormat="1" applyFont="1" applyBorder="1" applyAlignment="1" applyProtection="1">
      <alignment horizontal="center" shrinkToFit="1"/>
      <protection locked="0"/>
    </xf>
    <xf numFmtId="0" fontId="8" fillId="0" borderId="21" xfId="0" applyFont="1" applyBorder="1" applyAlignment="1" applyProtection="1">
      <alignment horizontal="center" shrinkToFit="1"/>
      <protection locked="0"/>
    </xf>
    <xf numFmtId="9" fontId="8" fillId="0" borderId="21" xfId="2" applyNumberFormat="1" applyFont="1" applyBorder="1" applyAlignment="1" applyProtection="1">
      <alignment horizontal="center"/>
      <protection locked="0"/>
    </xf>
    <xf numFmtId="0" fontId="8" fillId="0" borderId="58" xfId="0" applyFont="1" applyBorder="1" applyAlignment="1" applyProtection="1">
      <alignment horizontal="center"/>
      <protection locked="0"/>
    </xf>
    <xf numFmtId="41" fontId="8" fillId="0" borderId="35" xfId="0" applyNumberFormat="1" applyFont="1" applyBorder="1" applyAlignment="1" applyProtection="1">
      <alignment horizontal="center" shrinkToFit="1"/>
    </xf>
    <xf numFmtId="41" fontId="8" fillId="0" borderId="34" xfId="0" applyNumberFormat="1" applyFont="1" applyBorder="1" applyAlignment="1" applyProtection="1">
      <alignment horizontal="center" shrinkToFit="1"/>
    </xf>
    <xf numFmtId="41" fontId="8" fillId="0" borderId="14" xfId="0" applyNumberFormat="1" applyFont="1" applyFill="1" applyBorder="1" applyAlignment="1" applyProtection="1">
      <alignment horizontal="center" shrinkToFit="1"/>
      <protection locked="0"/>
    </xf>
    <xf numFmtId="41" fontId="8" fillId="0" borderId="55" xfId="0" applyNumberFormat="1" applyFont="1" applyBorder="1" applyAlignment="1" applyProtection="1">
      <alignment horizontal="center" shrinkToFit="1"/>
    </xf>
    <xf numFmtId="37" fontId="8" fillId="0" borderId="11" xfId="0" applyNumberFormat="1" applyFont="1" applyBorder="1" applyAlignment="1" applyProtection="1">
      <alignment horizontal="center" shrinkToFit="1"/>
      <protection locked="0"/>
    </xf>
    <xf numFmtId="37" fontId="8" fillId="0" borderId="14" xfId="0" applyNumberFormat="1" applyFont="1" applyBorder="1" applyAlignment="1" applyProtection="1">
      <alignment horizontal="center" shrinkToFit="1"/>
      <protection locked="0"/>
    </xf>
    <xf numFmtId="37" fontId="8" fillId="0" borderId="13" xfId="0" applyNumberFormat="1" applyFont="1" applyBorder="1" applyAlignment="1" applyProtection="1">
      <alignment horizontal="center" shrinkToFit="1"/>
      <protection locked="0"/>
    </xf>
    <xf numFmtId="37" fontId="8" fillId="0" borderId="34" xfId="0" applyNumberFormat="1" applyFont="1" applyBorder="1" applyAlignment="1" applyProtection="1">
      <alignment horizontal="center" shrinkToFit="1"/>
      <protection locked="0"/>
    </xf>
    <xf numFmtId="0" fontId="8" fillId="0" borderId="13" xfId="0" applyFont="1" applyBorder="1" applyAlignment="1" applyProtection="1">
      <alignment horizontal="center" shrinkToFit="1"/>
      <protection locked="0"/>
    </xf>
    <xf numFmtId="0" fontId="8" fillId="0" borderId="67" xfId="0" applyFont="1" applyBorder="1" applyAlignment="1" applyProtection="1">
      <alignment horizontal="center" shrinkToFit="1"/>
      <protection locked="0"/>
    </xf>
    <xf numFmtId="9" fontId="8" fillId="0" borderId="14" xfId="2" applyNumberFormat="1" applyFont="1" applyBorder="1" applyAlignment="1" applyProtection="1">
      <alignment horizontal="center"/>
      <protection locked="0"/>
    </xf>
    <xf numFmtId="0" fontId="8" fillId="0" borderId="12" xfId="0" applyFont="1" applyBorder="1" applyAlignment="1" applyProtection="1">
      <alignment horizontal="center"/>
      <protection locked="0"/>
    </xf>
    <xf numFmtId="0" fontId="8" fillId="0" borderId="67" xfId="0" applyFont="1" applyBorder="1" applyAlignment="1" applyProtection="1">
      <alignment horizontal="left"/>
      <protection locked="0"/>
    </xf>
    <xf numFmtId="0" fontId="8" fillId="0" borderId="34" xfId="0" applyFont="1" applyBorder="1" applyAlignment="1" applyProtection="1">
      <alignment horizontal="left"/>
      <protection locked="0"/>
    </xf>
    <xf numFmtId="0" fontId="8" fillId="0" borderId="39" xfId="0" applyFont="1" applyBorder="1" applyAlignment="1" applyProtection="1">
      <alignment horizontal="left"/>
      <protection locked="0"/>
    </xf>
    <xf numFmtId="0" fontId="8" fillId="0" borderId="12" xfId="0" applyFont="1" applyBorder="1" applyAlignment="1" applyProtection="1">
      <alignment horizontal="left"/>
      <protection locked="0"/>
    </xf>
    <xf numFmtId="0" fontId="8" fillId="0" borderId="66" xfId="0" applyFont="1" applyBorder="1" applyAlignment="1" applyProtection="1">
      <alignment horizontal="center"/>
      <protection locked="0"/>
    </xf>
    <xf numFmtId="0" fontId="8" fillId="4" borderId="6" xfId="0" applyFont="1" applyFill="1" applyBorder="1" applyAlignment="1" applyProtection="1">
      <alignment horizontal="center" vertical="center"/>
    </xf>
    <xf numFmtId="0" fontId="8" fillId="4" borderId="5" xfId="0" applyFont="1" applyFill="1" applyBorder="1" applyAlignment="1" applyProtection="1">
      <alignment horizontal="center" vertical="center"/>
    </xf>
    <xf numFmtId="0" fontId="8" fillId="4" borderId="36" xfId="0" applyFont="1" applyFill="1" applyBorder="1" applyAlignment="1" applyProtection="1">
      <alignment horizontal="center" vertical="center" wrapText="1"/>
    </xf>
    <xf numFmtId="0" fontId="8" fillId="4" borderId="36" xfId="0" applyFont="1" applyFill="1" applyBorder="1" applyAlignment="1" applyProtection="1">
      <alignment horizontal="center" vertical="center"/>
    </xf>
    <xf numFmtId="0" fontId="8" fillId="4" borderId="5" xfId="0" applyFont="1" applyFill="1" applyBorder="1" applyAlignment="1" applyProtection="1">
      <alignment horizontal="center" vertical="center"/>
    </xf>
    <xf numFmtId="0" fontId="8" fillId="4" borderId="53" xfId="0" applyFont="1" applyFill="1" applyBorder="1" applyAlignment="1" applyProtection="1">
      <alignment horizontal="center" vertical="center"/>
    </xf>
    <xf numFmtId="0" fontId="8" fillId="4" borderId="51" xfId="0" applyFont="1" applyFill="1" applyBorder="1" applyAlignment="1" applyProtection="1">
      <alignment horizontal="center" vertical="center"/>
    </xf>
    <xf numFmtId="0" fontId="3" fillId="0" borderId="53" xfId="0" applyFont="1" applyBorder="1" applyAlignment="1" applyProtection="1">
      <alignment horizontal="center" vertical="center" wrapText="1"/>
    </xf>
    <xf numFmtId="0" fontId="3" fillId="0" borderId="52" xfId="0" applyFont="1" applyBorder="1" applyAlignment="1" applyProtection="1">
      <alignment horizontal="center" vertical="center" wrapText="1"/>
    </xf>
    <xf numFmtId="0" fontId="3" fillId="0" borderId="37"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15" fillId="0" borderId="50" xfId="0" applyFont="1" applyBorder="1" applyAlignment="1">
      <alignment horizontal="center" wrapText="1"/>
    </xf>
    <xf numFmtId="0" fontId="3" fillId="4" borderId="3" xfId="0"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xf>
    <xf numFmtId="0" fontId="3" fillId="4" borderId="47" xfId="0" applyFont="1" applyFill="1" applyBorder="1" applyAlignment="1" applyProtection="1">
      <alignment horizontal="center" vertical="center" wrapText="1"/>
    </xf>
    <xf numFmtId="0" fontId="3" fillId="4" borderId="48" xfId="0" applyFont="1" applyFill="1" applyBorder="1" applyAlignment="1" applyProtection="1">
      <alignment horizontal="center" vertical="center" wrapText="1"/>
    </xf>
    <xf numFmtId="0" fontId="3" fillId="0" borderId="25" xfId="0" applyFont="1" applyBorder="1" applyAlignment="1" applyProtection="1">
      <alignment horizontal="center" vertical="center"/>
    </xf>
    <xf numFmtId="0" fontId="3" fillId="0" borderId="22" xfId="0" applyFont="1" applyBorder="1" applyAlignment="1" applyProtection="1">
      <alignment horizontal="center" vertical="center"/>
    </xf>
    <xf numFmtId="0" fontId="3" fillId="0" borderId="47"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15" fillId="0" borderId="65" xfId="0" applyFont="1" applyBorder="1" applyAlignment="1">
      <alignment horizontal="center" wrapText="1"/>
    </xf>
    <xf numFmtId="0" fontId="3" fillId="4" borderId="44" xfId="0" applyFont="1" applyFill="1" applyBorder="1" applyAlignment="1" applyProtection="1">
      <alignment horizontal="center" vertical="center" wrapText="1"/>
    </xf>
    <xf numFmtId="0" fontId="3" fillId="4" borderId="46" xfId="0" applyFont="1" applyFill="1" applyBorder="1" applyAlignment="1" applyProtection="1">
      <alignment horizontal="center" vertical="center" wrapText="1"/>
    </xf>
    <xf numFmtId="0" fontId="3" fillId="4" borderId="82" xfId="0" applyFont="1" applyFill="1" applyBorder="1" applyAlignment="1" applyProtection="1">
      <alignment horizontal="center" vertical="center" wrapText="1"/>
    </xf>
    <xf numFmtId="0" fontId="3" fillId="4" borderId="39" xfId="0" applyFont="1" applyFill="1" applyBorder="1" applyAlignment="1" applyProtection="1">
      <alignment horizontal="center" vertical="center" wrapText="1"/>
    </xf>
    <xf numFmtId="0" fontId="3" fillId="0" borderId="41" xfId="0" applyFont="1" applyBorder="1" applyAlignment="1" applyProtection="1">
      <alignment horizontal="center"/>
    </xf>
    <xf numFmtId="0" fontId="3" fillId="0" borderId="46" xfId="0" applyFont="1" applyBorder="1" applyAlignment="1" applyProtection="1">
      <alignment horizontal="center"/>
    </xf>
    <xf numFmtId="0" fontId="8" fillId="0" borderId="45" xfId="0" applyFont="1" applyBorder="1" applyAlignment="1" applyProtection="1">
      <alignment horizontal="center" wrapText="1"/>
    </xf>
    <xf numFmtId="0" fontId="0" fillId="0" borderId="6" xfId="0" applyBorder="1" applyAlignment="1">
      <alignment horizontal="left"/>
    </xf>
    <xf numFmtId="0" fontId="0" fillId="0" borderId="5" xfId="0" applyBorder="1" applyAlignment="1">
      <alignment horizontal="left"/>
    </xf>
    <xf numFmtId="0" fontId="0" fillId="0" borderId="4" xfId="0" applyBorder="1" applyAlignment="1">
      <alignment horizontal="left"/>
    </xf>
    <xf numFmtId="0" fontId="0" fillId="0" borderId="44" xfId="0" applyBorder="1" applyAlignment="1">
      <alignment horizontal="left"/>
    </xf>
    <xf numFmtId="0" fontId="0" fillId="0" borderId="46" xfId="0" applyBorder="1" applyAlignment="1">
      <alignment horizontal="left"/>
    </xf>
    <xf numFmtId="0" fontId="28" fillId="3" borderId="43" xfId="0" applyFont="1" applyFill="1" applyBorder="1" applyAlignment="1">
      <alignment horizontal="left" vertical="center"/>
    </xf>
    <xf numFmtId="3" fontId="3" fillId="0" borderId="57" xfId="1" applyNumberFormat="1" applyFont="1" applyFill="1" applyBorder="1" applyAlignment="1" applyProtection="1">
      <alignment horizontal="center"/>
      <protection locked="0"/>
    </xf>
    <xf numFmtId="3" fontId="3" fillId="0" borderId="9" xfId="1" applyNumberFormat="1" applyFont="1" applyFill="1" applyBorder="1" applyAlignment="1" applyProtection="1">
      <alignment horizontal="center"/>
      <protection locked="0"/>
    </xf>
    <xf numFmtId="3" fontId="3" fillId="0" borderId="11" xfId="1" applyNumberFormat="1" applyFont="1" applyFill="1" applyBorder="1" applyAlignment="1" applyProtection="1">
      <alignment horizontal="center"/>
      <protection locked="0"/>
    </xf>
  </cellXfs>
  <cellStyles count="6">
    <cellStyle name="Comma" xfId="1" builtinId="3"/>
    <cellStyle name="Hyperlink" xfId="3" builtinId="8"/>
    <cellStyle name="Normal" xfId="0" builtinId="0"/>
    <cellStyle name="Normal_Sheet1" xfId="4"/>
    <cellStyle name="Normal_Sheet3" xfId="5"/>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Users\tma0436\AppData\Local\Microsoft\Windows\Temporary%20Internet%20Files\Content.Outlook\VMWEGZS8\blank_quotation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ooling"/>
      <sheetName val="Raw Material"/>
      <sheetName val="Process 1"/>
      <sheetName val="Process 2"/>
      <sheetName val="Component 1"/>
      <sheetName val="Component 2"/>
    </sheetNames>
    <sheetDataSet>
      <sheetData sheetId="0">
        <row r="1">
          <cell r="F1">
            <v>0</v>
          </cell>
        </row>
      </sheetData>
      <sheetData sheetId="1">
        <row r="68">
          <cell r="S68">
            <v>0</v>
          </cell>
          <cell r="T68">
            <v>0</v>
          </cell>
        </row>
      </sheetData>
      <sheetData sheetId="2">
        <row r="89">
          <cell r="Q89">
            <v>0</v>
          </cell>
          <cell r="R89">
            <v>0</v>
          </cell>
          <cell r="S89">
            <v>0</v>
          </cell>
          <cell r="T89">
            <v>0</v>
          </cell>
        </row>
      </sheetData>
      <sheetData sheetId="3">
        <row r="94">
          <cell r="Q94">
            <v>0</v>
          </cell>
          <cell r="R94">
            <v>0</v>
          </cell>
          <cell r="S94">
            <v>0</v>
          </cell>
          <cell r="T94">
            <v>0</v>
          </cell>
        </row>
      </sheetData>
      <sheetData sheetId="4">
        <row r="94">
          <cell r="Q94">
            <v>0</v>
          </cell>
          <cell r="R94">
            <v>0</v>
          </cell>
          <cell r="S94">
            <v>0</v>
          </cell>
          <cell r="T94">
            <v>0</v>
          </cell>
        </row>
      </sheetData>
      <sheetData sheetId="5">
        <row r="92">
          <cell r="Q92">
            <v>0</v>
          </cell>
          <cell r="R92">
            <v>0</v>
          </cell>
          <cell r="S92">
            <v>0</v>
          </cell>
          <cell r="T92">
            <v>0</v>
          </cell>
        </row>
      </sheetData>
      <sheetData sheetId="6">
        <row r="92">
          <cell r="Q92">
            <v>0</v>
          </cell>
          <cell r="R92">
            <v>0</v>
          </cell>
          <cell r="S92">
            <v>0</v>
          </cell>
          <cell r="T92">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F435"/>
  <sheetViews>
    <sheetView tabSelected="1" zoomScale="80" zoomScaleNormal="80" workbookViewId="0">
      <selection activeCell="B44" sqref="B44:D44"/>
    </sheetView>
  </sheetViews>
  <sheetFormatPr defaultRowHeight="11.25"/>
  <cols>
    <col min="1" max="1" width="5.28515625" style="202" customWidth="1"/>
    <col min="2" max="2" width="5.5703125" style="202" customWidth="1"/>
    <col min="3" max="3" width="10.42578125" style="202" customWidth="1"/>
    <col min="4" max="4" width="6.7109375" style="202" customWidth="1"/>
    <col min="5" max="5" width="5" style="202" customWidth="1"/>
    <col min="6" max="6" width="12.42578125" style="202" customWidth="1"/>
    <col min="7" max="7" width="11.140625" style="202" customWidth="1"/>
    <col min="8" max="8" width="12.7109375" style="202" customWidth="1"/>
    <col min="9" max="9" width="11.42578125" style="202" customWidth="1"/>
    <col min="10" max="10" width="7.42578125" style="202" customWidth="1"/>
    <col min="11" max="11" width="13.85546875" style="202" customWidth="1"/>
    <col min="12" max="12" width="11.28515625" style="202" customWidth="1"/>
    <col min="13" max="13" width="2.85546875" style="202" customWidth="1"/>
    <col min="14" max="14" width="11.5703125" style="202" customWidth="1"/>
    <col min="15" max="15" width="9.28515625" style="202" customWidth="1"/>
    <col min="16" max="16" width="12.42578125" style="202" customWidth="1"/>
    <col min="17" max="17" width="8" style="202" customWidth="1"/>
    <col min="18" max="18" width="6" style="202" customWidth="1"/>
    <col min="19" max="19" width="4.85546875" style="202" customWidth="1"/>
    <col min="20" max="21" width="5.7109375" style="202" customWidth="1"/>
    <col min="22" max="22" width="7.7109375" style="202" customWidth="1"/>
    <col min="23" max="23" width="9.140625" style="202"/>
    <col min="24" max="24" width="13.140625" style="202" customWidth="1"/>
    <col min="25" max="31" width="9.140625" style="202"/>
    <col min="32" max="32" width="11.28515625" style="202" customWidth="1"/>
    <col min="33" max="33" width="9.28515625" style="202" bestFit="1" customWidth="1"/>
    <col min="34" max="53" width="9.140625" style="202"/>
    <col min="54" max="54" width="43" style="202" customWidth="1"/>
    <col min="55" max="55" width="36.7109375" style="202" customWidth="1"/>
    <col min="56" max="56" width="31.42578125" style="202" customWidth="1"/>
    <col min="57" max="57" width="34.42578125" style="202" bestFit="1" customWidth="1"/>
    <col min="58" max="58" width="30.85546875" style="202" customWidth="1"/>
    <col min="59" max="59" width="26.5703125" style="202" bestFit="1" customWidth="1"/>
    <col min="60" max="60" width="41.7109375" style="202" bestFit="1" customWidth="1"/>
    <col min="61" max="61" width="32.28515625" style="202" bestFit="1" customWidth="1"/>
    <col min="62" max="62" width="27.5703125" style="202" customWidth="1"/>
    <col min="63" max="63" width="25.85546875" style="202" bestFit="1" customWidth="1"/>
    <col min="64" max="64" width="35.7109375" style="202" bestFit="1" customWidth="1"/>
    <col min="65" max="65" width="21.28515625" style="202" customWidth="1"/>
    <col min="66" max="66" width="24.7109375" style="202" bestFit="1" customWidth="1"/>
    <col min="67" max="67" width="11.7109375" style="202" bestFit="1" customWidth="1"/>
    <col min="68" max="68" width="12.85546875" style="202" bestFit="1" customWidth="1"/>
    <col min="69" max="69" width="12.7109375" style="202" bestFit="1" customWidth="1"/>
    <col min="70" max="70" width="30.85546875" style="202" bestFit="1" customWidth="1"/>
    <col min="71" max="71" width="24.7109375" style="202" bestFit="1" customWidth="1"/>
    <col min="72" max="72" width="25.42578125" style="202" bestFit="1" customWidth="1"/>
    <col min="73" max="73" width="30.7109375" style="202" customWidth="1"/>
    <col min="74" max="74" width="22.28515625" style="202" customWidth="1"/>
    <col min="75" max="75" width="43" style="202" customWidth="1"/>
    <col min="76" max="76" width="28.140625" style="202" customWidth="1"/>
    <col min="77" max="82" width="9.140625" style="202"/>
    <col min="83" max="83" width="35.5703125" style="202" customWidth="1"/>
    <col min="84" max="84" width="13" style="202" customWidth="1"/>
    <col min="85" max="85" width="11.7109375" style="202" customWidth="1"/>
    <col min="86" max="86" width="3.7109375" style="202" customWidth="1"/>
    <col min="87" max="87" width="3.28515625" style="202" customWidth="1"/>
    <col min="88" max="16384" width="9.140625" style="202"/>
  </cols>
  <sheetData>
    <row r="1" spans="1:69" s="13" customFormat="1" ht="15.75" thickBot="1">
      <c r="A1" s="1"/>
      <c r="B1" s="2"/>
      <c r="C1" s="3"/>
      <c r="D1" s="4"/>
      <c r="E1" s="5"/>
      <c r="F1" s="6"/>
      <c r="G1" s="7"/>
      <c r="H1" s="8"/>
      <c r="I1" s="8"/>
      <c r="J1" s="8"/>
      <c r="K1" s="8"/>
      <c r="L1" s="8"/>
      <c r="M1" s="8"/>
      <c r="N1" s="8"/>
      <c r="O1" s="8"/>
      <c r="P1" s="8"/>
      <c r="Q1" s="8"/>
      <c r="R1" s="8"/>
      <c r="S1" s="8"/>
      <c r="T1" s="8"/>
      <c r="U1" s="8"/>
      <c r="V1" s="9"/>
      <c r="W1" s="10"/>
      <c r="X1" s="11"/>
      <c r="Y1" s="11"/>
      <c r="Z1" s="10"/>
      <c r="AA1" s="12"/>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row>
    <row r="2" spans="1:69" s="13" customFormat="1" ht="16.5" thickBot="1">
      <c r="A2" s="1"/>
      <c r="B2" s="14"/>
      <c r="C2" s="15"/>
      <c r="D2" s="16"/>
      <c r="E2" s="17"/>
      <c r="F2" s="18"/>
      <c r="G2" s="19" t="s">
        <v>0</v>
      </c>
      <c r="H2" s="19"/>
      <c r="I2" s="19"/>
      <c r="J2" s="19"/>
      <c r="K2" s="19"/>
      <c r="L2" s="19"/>
      <c r="M2" s="19"/>
      <c r="N2" s="19"/>
      <c r="O2" s="19"/>
      <c r="P2" s="19"/>
      <c r="Q2" s="19"/>
      <c r="R2" s="19"/>
      <c r="S2" s="19"/>
      <c r="T2" s="19"/>
      <c r="U2" s="19"/>
      <c r="V2" s="20"/>
      <c r="W2" s="10"/>
      <c r="X2" s="21"/>
      <c r="Y2" s="21"/>
      <c r="Z2" s="12"/>
      <c r="AA2" s="12"/>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row>
    <row r="3" spans="1:69" s="13" customFormat="1" ht="15">
      <c r="A3" s="1"/>
      <c r="B3" s="22" t="s">
        <v>1</v>
      </c>
      <c r="C3" s="23"/>
      <c r="D3" s="24" t="s">
        <v>2</v>
      </c>
      <c r="E3" s="25"/>
      <c r="F3" s="25"/>
      <c r="G3" s="26"/>
      <c r="H3" s="26"/>
      <c r="I3" s="27"/>
      <c r="J3" s="28" t="s">
        <v>3</v>
      </c>
      <c r="K3" s="28"/>
      <c r="L3" s="29"/>
      <c r="M3" s="25"/>
      <c r="N3" s="25"/>
      <c r="O3" s="30" t="s">
        <v>4</v>
      </c>
      <c r="P3" s="31"/>
      <c r="Q3" s="32" t="s">
        <v>2</v>
      </c>
      <c r="R3" s="32"/>
      <c r="S3" s="32"/>
      <c r="T3" s="32"/>
      <c r="U3" s="32"/>
      <c r="V3" s="33"/>
      <c r="W3" s="10"/>
      <c r="X3" s="12"/>
      <c r="Y3" s="12"/>
      <c r="Z3" s="12"/>
      <c r="AA3" s="12"/>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row>
    <row r="4" spans="1:69" s="13" customFormat="1" ht="15">
      <c r="A4" s="1"/>
      <c r="B4" s="34" t="s">
        <v>5</v>
      </c>
      <c r="C4" s="35"/>
      <c r="D4" s="36"/>
      <c r="E4" s="37"/>
      <c r="F4" s="37"/>
      <c r="G4" s="37"/>
      <c r="H4" s="37"/>
      <c r="I4" s="38"/>
      <c r="J4" s="39" t="s">
        <v>6</v>
      </c>
      <c r="K4" s="35"/>
      <c r="L4" s="29"/>
      <c r="M4" s="25"/>
      <c r="N4" s="25"/>
      <c r="O4" s="40" t="s">
        <v>7</v>
      </c>
      <c r="P4" s="41"/>
      <c r="Q4" s="42"/>
      <c r="R4" s="43"/>
      <c r="S4" s="43"/>
      <c r="T4" s="43"/>
      <c r="U4" s="43"/>
      <c r="V4" s="44"/>
      <c r="W4" s="10"/>
      <c r="X4" s="12"/>
      <c r="Y4" s="12"/>
      <c r="Z4" s="12"/>
      <c r="AA4" s="12"/>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row>
    <row r="5" spans="1:69" s="13" customFormat="1" ht="15">
      <c r="A5" s="1"/>
      <c r="B5" s="34" t="s">
        <v>8</v>
      </c>
      <c r="C5" s="45"/>
      <c r="D5" s="45"/>
      <c r="E5" s="46"/>
      <c r="F5" s="47"/>
      <c r="G5" s="48"/>
      <c r="H5" s="48"/>
      <c r="I5" s="49"/>
      <c r="J5" s="50" t="s">
        <v>9</v>
      </c>
      <c r="K5" s="51"/>
      <c r="L5" s="42"/>
      <c r="M5" s="43"/>
      <c r="N5" s="52"/>
      <c r="O5" s="40" t="s">
        <v>10</v>
      </c>
      <c r="P5" s="41"/>
      <c r="Q5" s="53" t="s">
        <v>2</v>
      </c>
      <c r="R5" s="54"/>
      <c r="S5" s="54"/>
      <c r="T5" s="54"/>
      <c r="U5" s="54"/>
      <c r="V5" s="55"/>
      <c r="W5" s="10"/>
      <c r="X5" s="12"/>
      <c r="Y5" s="12"/>
      <c r="Z5" s="12"/>
      <c r="AA5" s="12"/>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E5" s="10"/>
      <c r="BG5" s="10"/>
      <c r="BH5" s="10"/>
      <c r="BI5" s="10"/>
      <c r="BJ5" s="10"/>
      <c r="BK5" s="10"/>
      <c r="BL5" s="10"/>
      <c r="BM5" s="10"/>
      <c r="BN5" s="10"/>
      <c r="BO5" s="10"/>
    </row>
    <row r="6" spans="1:69" s="13" customFormat="1" ht="12.75" customHeight="1">
      <c r="A6" s="1"/>
      <c r="B6" s="34" t="s">
        <v>11</v>
      </c>
      <c r="C6" s="45"/>
      <c r="D6" s="45"/>
      <c r="E6" s="46"/>
      <c r="F6" s="42"/>
      <c r="G6" s="43"/>
      <c r="H6" s="43"/>
      <c r="I6" s="43"/>
      <c r="J6" s="50" t="s">
        <v>12</v>
      </c>
      <c r="K6" s="51"/>
      <c r="L6" s="37"/>
      <c r="M6" s="37"/>
      <c r="N6" s="37"/>
      <c r="O6" s="40" t="s">
        <v>13</v>
      </c>
      <c r="P6" s="41"/>
      <c r="Q6" s="56"/>
      <c r="R6" s="57"/>
      <c r="S6" s="57"/>
      <c r="T6" s="57"/>
      <c r="U6" s="57"/>
      <c r="V6" s="58"/>
      <c r="W6" s="10"/>
      <c r="X6" s="12"/>
      <c r="Y6" s="12"/>
      <c r="Z6" s="12"/>
      <c r="AA6" s="12"/>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row>
    <row r="7" spans="1:69" s="13" customFormat="1" ht="12.75" customHeight="1">
      <c r="A7" s="1"/>
      <c r="B7" s="34" t="s">
        <v>14</v>
      </c>
      <c r="C7" s="45"/>
      <c r="D7" s="45"/>
      <c r="E7" s="46"/>
      <c r="F7" s="42"/>
      <c r="G7" s="43"/>
      <c r="H7" s="43"/>
      <c r="I7" s="43"/>
      <c r="J7" s="50" t="s">
        <v>15</v>
      </c>
      <c r="K7" s="50"/>
      <c r="L7" s="37"/>
      <c r="M7" s="37"/>
      <c r="N7" s="37"/>
      <c r="O7" s="40" t="s">
        <v>16</v>
      </c>
      <c r="P7" s="41"/>
      <c r="Q7" s="59" t="s">
        <v>2</v>
      </c>
      <c r="R7" s="60"/>
      <c r="S7" s="60"/>
      <c r="T7" s="60"/>
      <c r="U7" s="60"/>
      <c r="V7" s="61"/>
      <c r="W7" s="10"/>
      <c r="X7" s="12"/>
      <c r="Y7" s="12"/>
      <c r="Z7" s="12"/>
      <c r="AA7" s="12"/>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row>
    <row r="8" spans="1:69" s="13" customFormat="1" ht="12.75" customHeight="1">
      <c r="A8" s="1"/>
      <c r="B8" s="45" t="s">
        <v>17</v>
      </c>
      <c r="C8" s="62"/>
      <c r="D8" s="62"/>
      <c r="E8" s="35"/>
      <c r="F8" s="42"/>
      <c r="G8" s="43"/>
      <c r="H8" s="43"/>
      <c r="I8" s="52"/>
      <c r="J8" s="63" t="s">
        <v>18</v>
      </c>
      <c r="K8" s="35"/>
      <c r="L8" s="64"/>
      <c r="M8" s="65"/>
      <c r="N8" s="66"/>
      <c r="O8" s="67" t="s">
        <v>19</v>
      </c>
      <c r="P8" s="68"/>
      <c r="Q8" s="69"/>
      <c r="R8" s="70"/>
      <c r="S8" s="70"/>
      <c r="T8" s="70"/>
      <c r="U8" s="70"/>
      <c r="V8" s="71"/>
      <c r="W8" s="10"/>
      <c r="X8" s="12"/>
      <c r="Y8" s="12"/>
      <c r="Z8" s="12"/>
      <c r="AA8" s="12"/>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72"/>
      <c r="BD8" s="10"/>
      <c r="BE8" s="10"/>
      <c r="BF8" s="10"/>
      <c r="BG8" s="10"/>
      <c r="BH8" s="10"/>
      <c r="BI8" s="10"/>
      <c r="BJ8" s="10"/>
      <c r="BK8" s="10"/>
      <c r="BL8" s="10"/>
      <c r="BM8" s="10"/>
      <c r="BN8" s="10"/>
      <c r="BO8" s="10"/>
    </row>
    <row r="9" spans="1:69" s="13" customFormat="1" ht="12.75" customHeight="1">
      <c r="A9" s="1"/>
      <c r="B9" s="35" t="s">
        <v>20</v>
      </c>
      <c r="C9" s="51"/>
      <c r="D9" s="51"/>
      <c r="E9" s="51"/>
      <c r="F9" s="42"/>
      <c r="G9" s="43" t="s">
        <v>21</v>
      </c>
      <c r="H9" s="43" t="s">
        <v>2</v>
      </c>
      <c r="I9" s="43"/>
      <c r="J9" s="63" t="s">
        <v>22</v>
      </c>
      <c r="K9" s="35"/>
      <c r="L9" s="73"/>
      <c r="M9" s="74"/>
      <c r="N9" s="75"/>
      <c r="O9" s="41"/>
      <c r="P9" s="76"/>
      <c r="Q9" s="69"/>
      <c r="R9" s="70"/>
      <c r="S9" s="70"/>
      <c r="T9" s="70"/>
      <c r="U9" s="70"/>
      <c r="V9" s="71"/>
      <c r="W9" s="72"/>
      <c r="X9" s="12"/>
      <c r="Y9" s="12"/>
      <c r="Z9" s="12"/>
      <c r="AA9" s="1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10"/>
      <c r="BD9" s="72"/>
      <c r="BE9" s="72"/>
      <c r="BF9" s="72"/>
      <c r="BG9" s="72"/>
      <c r="BH9" s="72"/>
      <c r="BI9" s="72"/>
      <c r="BJ9" s="72"/>
      <c r="BK9" s="72"/>
      <c r="BL9" s="72"/>
      <c r="BM9" s="72"/>
      <c r="BN9" s="72"/>
      <c r="BO9" s="72"/>
    </row>
    <row r="10" spans="1:69" s="13" customFormat="1" ht="12.75" customHeight="1" thickBot="1">
      <c r="A10" s="1"/>
      <c r="B10" s="77" t="s">
        <v>23</v>
      </c>
      <c r="C10" s="78"/>
      <c r="D10" s="78"/>
      <c r="E10" s="78"/>
      <c r="F10" s="79"/>
      <c r="G10" s="80"/>
      <c r="H10" s="80"/>
      <c r="I10" s="81"/>
      <c r="J10" s="82" t="s">
        <v>24</v>
      </c>
      <c r="K10" s="82"/>
      <c r="L10" s="73"/>
      <c r="M10" s="74"/>
      <c r="N10" s="75"/>
      <c r="O10" s="83" t="s">
        <v>25</v>
      </c>
      <c r="P10" s="83"/>
      <c r="Q10" s="84">
        <v>1</v>
      </c>
      <c r="R10" s="85"/>
      <c r="S10" s="85"/>
      <c r="T10" s="85"/>
      <c r="U10" s="85"/>
      <c r="V10" s="86"/>
      <c r="W10" s="72"/>
      <c r="X10" s="12"/>
      <c r="Y10" s="12"/>
      <c r="Z10" s="12"/>
      <c r="AA10" s="1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72"/>
      <c r="BM10" s="72"/>
      <c r="BN10" s="72"/>
      <c r="BO10" s="72"/>
    </row>
    <row r="11" spans="1:69" s="13" customFormat="1" ht="16.5" thickBot="1">
      <c r="A11" s="1"/>
      <c r="B11" s="87" t="s">
        <v>26</v>
      </c>
      <c r="C11" s="88"/>
      <c r="D11" s="88"/>
      <c r="E11" s="88"/>
      <c r="F11" s="88"/>
      <c r="G11" s="88"/>
      <c r="H11" s="88"/>
      <c r="I11" s="88"/>
      <c r="J11" s="19" t="s">
        <v>27</v>
      </c>
      <c r="K11" s="19"/>
      <c r="L11" s="89"/>
      <c r="M11" s="90"/>
      <c r="N11" s="19" t="s">
        <v>28</v>
      </c>
      <c r="O11" s="19"/>
      <c r="P11" s="91"/>
      <c r="Q11" s="92"/>
      <c r="R11" s="92"/>
      <c r="S11" s="92"/>
      <c r="T11" s="92"/>
      <c r="U11" s="92"/>
      <c r="V11" s="93"/>
      <c r="W11" s="94"/>
      <c r="Z11" s="94"/>
      <c r="AA11" s="72"/>
      <c r="AB11" s="72"/>
      <c r="AC11" s="72"/>
      <c r="AD11" s="72"/>
      <c r="AE11" s="72"/>
      <c r="AF11" s="94"/>
      <c r="AG11" s="94"/>
      <c r="AH11" s="94"/>
      <c r="AI11" s="94"/>
      <c r="AJ11" s="94"/>
      <c r="AK11" s="94"/>
      <c r="AL11" s="94"/>
      <c r="AM11" s="94"/>
      <c r="AN11" s="94"/>
      <c r="AO11" s="94"/>
      <c r="AP11" s="94"/>
      <c r="AQ11" s="94"/>
      <c r="AR11" s="94"/>
      <c r="AS11" s="94"/>
      <c r="AT11" s="94"/>
      <c r="AU11" s="94"/>
      <c r="AV11" s="94"/>
      <c r="AW11" s="94"/>
      <c r="AX11" s="94"/>
      <c r="AY11" s="94"/>
      <c r="AZ11" s="94"/>
      <c r="BA11" s="94"/>
      <c r="BC11" s="72" t="str">
        <f>TRIM(BB30)</f>
        <v>Deere Hitachi</v>
      </c>
      <c r="BD11" s="95" t="s">
        <v>29</v>
      </c>
      <c r="BE11" s="95" t="s">
        <v>30</v>
      </c>
      <c r="BF11" s="95" t="s">
        <v>31</v>
      </c>
      <c r="BG11" s="96"/>
      <c r="BH11" s="97"/>
      <c r="BI11" s="97"/>
      <c r="BJ11" s="97"/>
      <c r="BK11" s="97"/>
      <c r="BL11" s="97"/>
      <c r="BM11" s="97"/>
      <c r="BN11" s="97"/>
      <c r="BO11" s="97"/>
      <c r="BP11" s="96"/>
      <c r="BQ11" s="96"/>
    </row>
    <row r="12" spans="1:69" s="13" customFormat="1" ht="12.75">
      <c r="A12" s="1"/>
      <c r="B12" s="98" t="s">
        <v>32</v>
      </c>
      <c r="C12" s="99"/>
      <c r="D12" s="99"/>
      <c r="E12" s="100" t="s">
        <v>2</v>
      </c>
      <c r="F12" s="100"/>
      <c r="G12" s="100"/>
      <c r="H12" s="100"/>
      <c r="I12" s="100"/>
      <c r="J12" s="22" t="s">
        <v>33</v>
      </c>
      <c r="K12" s="101"/>
      <c r="L12" s="23"/>
      <c r="M12" s="102"/>
      <c r="N12" s="103"/>
      <c r="O12" s="104"/>
      <c r="P12" s="105"/>
      <c r="Q12" s="106"/>
      <c r="R12" s="107"/>
      <c r="S12" s="107"/>
      <c r="T12" s="107"/>
      <c r="U12" s="107"/>
      <c r="V12" s="108"/>
      <c r="W12" s="94"/>
      <c r="Z12" s="94"/>
      <c r="AA12" s="72"/>
      <c r="AB12" s="72"/>
      <c r="AC12" s="72"/>
      <c r="AD12" s="72"/>
      <c r="AE12" s="72"/>
      <c r="AF12" s="94"/>
      <c r="AG12" s="94"/>
      <c r="AH12" s="94"/>
      <c r="AI12" s="94"/>
      <c r="AJ12" s="94"/>
      <c r="AK12" s="94"/>
      <c r="AL12" s="94"/>
      <c r="AM12" s="94"/>
      <c r="AN12" s="94"/>
      <c r="AO12" s="94"/>
      <c r="AP12" s="94"/>
      <c r="AQ12" s="94"/>
      <c r="AR12" s="94"/>
      <c r="AS12" s="94"/>
      <c r="AT12" s="94"/>
      <c r="AU12" s="94"/>
      <c r="AV12" s="94"/>
      <c r="AW12" s="94"/>
      <c r="AX12" s="94"/>
      <c r="AY12" s="94"/>
      <c r="AZ12" s="94"/>
      <c r="BA12" s="94"/>
      <c r="BC12" s="72"/>
      <c r="BD12" s="95"/>
      <c r="BE12" s="95"/>
      <c r="BF12" s="95"/>
      <c r="BG12" s="96"/>
      <c r="BH12" s="97"/>
      <c r="BI12" s="97"/>
      <c r="BJ12" s="97"/>
      <c r="BK12" s="97"/>
      <c r="BL12" s="97"/>
      <c r="BM12" s="97"/>
      <c r="BN12" s="97"/>
      <c r="BO12" s="97"/>
      <c r="BP12" s="96"/>
      <c r="BQ12" s="96"/>
    </row>
    <row r="13" spans="1:69" s="13" customFormat="1" ht="15">
      <c r="A13" s="1"/>
      <c r="B13" s="109" t="s">
        <v>34</v>
      </c>
      <c r="C13" s="110"/>
      <c r="D13" s="110"/>
      <c r="E13" s="111"/>
      <c r="F13" s="111"/>
      <c r="G13" s="111"/>
      <c r="H13" s="111"/>
      <c r="I13" s="111"/>
      <c r="J13" s="50" t="s">
        <v>35</v>
      </c>
      <c r="K13" s="51"/>
      <c r="L13" s="51"/>
      <c r="M13" s="112" t="s">
        <v>2</v>
      </c>
      <c r="N13" s="113"/>
      <c r="O13" s="114"/>
      <c r="P13" s="115"/>
      <c r="Q13" s="116"/>
      <c r="R13" s="116"/>
      <c r="S13" s="116"/>
      <c r="T13" s="116"/>
      <c r="U13" s="116"/>
      <c r="V13" s="117"/>
      <c r="W13" s="94"/>
      <c r="Y13" s="12"/>
      <c r="Z13" s="94"/>
      <c r="AA13" s="72"/>
      <c r="AB13" s="72"/>
      <c r="AC13" s="72"/>
      <c r="AD13" s="72"/>
      <c r="AE13" s="72"/>
      <c r="AF13" s="94"/>
      <c r="AG13" s="94"/>
      <c r="AH13" s="94"/>
      <c r="AI13" s="94"/>
      <c r="AJ13" s="94"/>
      <c r="AK13" s="94"/>
      <c r="AL13" s="94"/>
      <c r="AM13" s="94"/>
      <c r="AN13" s="94"/>
      <c r="AO13" s="94"/>
      <c r="AP13" s="94"/>
      <c r="AQ13" s="94"/>
      <c r="AR13" s="94"/>
      <c r="AS13" s="94"/>
      <c r="AT13" s="94"/>
      <c r="AU13" s="94"/>
      <c r="AV13" s="94"/>
      <c r="AW13" s="94"/>
      <c r="AX13" s="94"/>
      <c r="AY13" s="94"/>
      <c r="AZ13" s="94"/>
      <c r="BA13" s="94"/>
      <c r="BC13" s="72"/>
      <c r="BD13" s="95"/>
      <c r="BE13" s="95"/>
      <c r="BF13" s="95"/>
      <c r="BG13" s="96"/>
      <c r="BH13" s="97"/>
      <c r="BI13" s="97"/>
      <c r="BJ13" s="97"/>
      <c r="BK13" s="97"/>
      <c r="BL13" s="97"/>
      <c r="BM13" s="97"/>
      <c r="BN13" s="97"/>
      <c r="BO13" s="97"/>
      <c r="BP13" s="96"/>
      <c r="BQ13" s="96"/>
    </row>
    <row r="14" spans="1:69" s="13" customFormat="1" ht="15">
      <c r="A14" s="1"/>
      <c r="B14" s="46" t="s">
        <v>36</v>
      </c>
      <c r="C14" s="51"/>
      <c r="D14" s="51"/>
      <c r="E14" s="118" t="s">
        <v>2</v>
      </c>
      <c r="F14" s="118"/>
      <c r="G14" s="118"/>
      <c r="H14" s="118"/>
      <c r="I14" s="118"/>
      <c r="J14" s="51" t="s">
        <v>37</v>
      </c>
      <c r="K14" s="51"/>
      <c r="L14" s="51"/>
      <c r="M14" s="119"/>
      <c r="N14" s="120"/>
      <c r="O14" s="121"/>
      <c r="P14" s="115"/>
      <c r="Q14" s="116"/>
      <c r="R14" s="116"/>
      <c r="S14" s="116"/>
      <c r="T14" s="116"/>
      <c r="U14" s="116"/>
      <c r="V14" s="117"/>
      <c r="W14" s="94"/>
      <c r="Y14" s="12"/>
      <c r="Z14" s="94"/>
      <c r="AA14" s="72"/>
      <c r="AB14" s="72"/>
      <c r="AC14" s="72"/>
      <c r="AD14" s="72"/>
      <c r="AE14" s="72"/>
      <c r="AF14" s="94"/>
      <c r="AG14" s="94"/>
      <c r="AH14" s="94"/>
      <c r="AI14" s="94"/>
      <c r="AJ14" s="94"/>
      <c r="AK14" s="94"/>
      <c r="AL14" s="94"/>
      <c r="AM14" s="94"/>
      <c r="AN14" s="94"/>
      <c r="AO14" s="94"/>
      <c r="AP14" s="94"/>
      <c r="AQ14" s="94"/>
      <c r="AR14" s="94"/>
      <c r="AS14" s="94"/>
      <c r="AT14" s="94"/>
      <c r="AU14" s="94"/>
      <c r="AV14" s="94"/>
      <c r="AW14" s="94"/>
      <c r="AX14" s="94"/>
      <c r="AY14" s="94"/>
      <c r="AZ14" s="94"/>
      <c r="BA14" s="94"/>
      <c r="BC14" s="72"/>
      <c r="BD14" s="95"/>
      <c r="BE14" s="95"/>
      <c r="BF14" s="95"/>
      <c r="BG14" s="96"/>
      <c r="BH14" s="97"/>
      <c r="BI14" s="97"/>
      <c r="BJ14" s="97"/>
      <c r="BK14" s="97"/>
      <c r="BL14" s="97"/>
      <c r="BM14" s="97"/>
      <c r="BN14" s="97"/>
      <c r="BO14" s="97"/>
      <c r="BP14" s="96"/>
      <c r="BQ14" s="96"/>
    </row>
    <row r="15" spans="1:69" s="13" customFormat="1" ht="15.75" thickBot="1">
      <c r="A15" s="122"/>
      <c r="B15" s="123" t="s">
        <v>38</v>
      </c>
      <c r="C15" s="78"/>
      <c r="D15" s="78"/>
      <c r="E15" s="124" t="s">
        <v>2</v>
      </c>
      <c r="F15" s="124"/>
      <c r="G15" s="124"/>
      <c r="H15" s="124"/>
      <c r="I15" s="124"/>
      <c r="J15" s="78" t="s">
        <v>39</v>
      </c>
      <c r="K15" s="78"/>
      <c r="L15" s="78"/>
      <c r="M15" s="42"/>
      <c r="N15" s="43"/>
      <c r="O15" s="52"/>
      <c r="P15" s="125"/>
      <c r="Q15" s="126"/>
      <c r="R15" s="126"/>
      <c r="S15" s="126"/>
      <c r="T15" s="126"/>
      <c r="U15" s="126"/>
      <c r="V15" s="127"/>
      <c r="W15" s="94"/>
      <c r="Y15" s="12"/>
      <c r="Z15" s="94"/>
      <c r="AA15" s="72"/>
      <c r="AB15" s="72"/>
      <c r="AC15" s="72"/>
      <c r="AD15" s="72"/>
      <c r="AE15" s="72"/>
      <c r="AF15" s="94"/>
      <c r="AG15" s="94"/>
      <c r="AH15" s="94"/>
      <c r="AI15" s="94"/>
      <c r="AJ15" s="94"/>
      <c r="AK15" s="94"/>
      <c r="AL15" s="94"/>
      <c r="AM15" s="94"/>
      <c r="AN15" s="94"/>
      <c r="AO15" s="94"/>
      <c r="AP15" s="94"/>
      <c r="AQ15" s="94"/>
      <c r="AR15" s="94"/>
      <c r="AS15" s="94"/>
      <c r="AT15" s="94"/>
      <c r="AU15" s="94"/>
      <c r="AV15" s="94"/>
      <c r="AW15" s="94"/>
      <c r="AX15" s="94"/>
      <c r="AY15" s="94"/>
      <c r="AZ15" s="94"/>
      <c r="BA15" s="94"/>
      <c r="BC15" s="72"/>
      <c r="BD15" s="95"/>
      <c r="BE15" s="95"/>
      <c r="BF15" s="95"/>
      <c r="BG15" s="96"/>
      <c r="BH15" s="97"/>
      <c r="BI15" s="97"/>
      <c r="BJ15" s="97"/>
      <c r="BK15" s="97"/>
      <c r="BL15" s="97"/>
      <c r="BM15" s="97"/>
      <c r="BN15" s="97"/>
      <c r="BO15" s="97"/>
      <c r="BP15" s="96"/>
      <c r="BQ15" s="96"/>
    </row>
    <row r="16" spans="1:69" s="13" customFormat="1" ht="6" customHeight="1" thickBot="1">
      <c r="A16" s="128"/>
      <c r="B16" s="129"/>
      <c r="C16" s="129"/>
      <c r="D16" s="129"/>
      <c r="E16" s="129"/>
      <c r="F16" s="129"/>
      <c r="G16" s="129"/>
      <c r="H16" s="129"/>
      <c r="I16" s="129"/>
      <c r="J16" s="129"/>
      <c r="K16" s="129"/>
      <c r="L16" s="129"/>
      <c r="M16" s="129"/>
      <c r="N16" s="129"/>
      <c r="O16" s="129"/>
      <c r="P16" s="129"/>
      <c r="Q16" s="129"/>
      <c r="R16" s="129"/>
      <c r="S16" s="129"/>
      <c r="T16" s="129"/>
      <c r="U16" s="129"/>
      <c r="V16" s="130"/>
      <c r="W16" s="131"/>
      <c r="X16" s="94"/>
      <c r="Y16" s="12"/>
      <c r="Z16" s="72"/>
      <c r="AA16" s="131"/>
      <c r="AB16" s="131"/>
      <c r="AC16" s="131"/>
      <c r="AD16" s="131"/>
      <c r="AE16" s="131"/>
      <c r="AF16" s="131"/>
      <c r="AG16" s="131"/>
      <c r="AH16" s="131"/>
      <c r="AI16" s="131"/>
      <c r="AJ16" s="131"/>
      <c r="AK16" s="131"/>
      <c r="AL16" s="131"/>
      <c r="AM16" s="131"/>
      <c r="AN16" s="131"/>
      <c r="AO16" s="131"/>
      <c r="AP16" s="131"/>
      <c r="AQ16" s="131"/>
      <c r="AR16" s="131"/>
      <c r="AS16" s="131"/>
      <c r="AT16" s="131"/>
      <c r="AU16" s="131"/>
      <c r="AV16" s="131"/>
      <c r="AW16" s="131"/>
      <c r="AX16" s="131"/>
      <c r="AY16" s="131"/>
      <c r="AZ16" s="131"/>
      <c r="BA16" s="131"/>
      <c r="BC16" s="72" t="str">
        <f t="shared" ref="BC16:BC26" si="0">TRIM(BB31)</f>
        <v>John Deere Construction &amp; Forestry Division</v>
      </c>
      <c r="BD16" s="132" t="s">
        <v>40</v>
      </c>
      <c r="BE16" s="132" t="s">
        <v>41</v>
      </c>
      <c r="BF16" s="132" t="s">
        <v>42</v>
      </c>
      <c r="BG16" s="132" t="s">
        <v>43</v>
      </c>
      <c r="BH16" s="132" t="s">
        <v>44</v>
      </c>
      <c r="BI16" s="132" t="s">
        <v>45</v>
      </c>
      <c r="BJ16" s="132" t="s">
        <v>46</v>
      </c>
      <c r="BK16" s="132" t="s">
        <v>47</v>
      </c>
      <c r="BL16" s="133" t="s">
        <v>48</v>
      </c>
      <c r="BM16" s="95" t="s">
        <v>49</v>
      </c>
      <c r="BN16" s="72"/>
      <c r="BO16" s="72"/>
      <c r="BQ16" s="96"/>
    </row>
    <row r="17" spans="1:83" s="13" customFormat="1" ht="15.75" thickBot="1">
      <c r="A17" s="134" t="s">
        <v>50</v>
      </c>
      <c r="B17" s="135"/>
      <c r="C17" s="135"/>
      <c r="D17" s="135"/>
      <c r="E17" s="135"/>
      <c r="F17" s="135"/>
      <c r="G17" s="135"/>
      <c r="H17" s="136"/>
      <c r="I17" s="137"/>
      <c r="J17" s="138"/>
      <c r="K17" s="139"/>
      <c r="L17" s="140" t="s">
        <v>51</v>
      </c>
      <c r="M17" s="141"/>
      <c r="N17" s="142"/>
      <c r="O17" s="140"/>
      <c r="P17" s="143"/>
      <c r="Q17" s="144" t="s">
        <v>52</v>
      </c>
      <c r="R17" s="145"/>
      <c r="S17" s="144" t="s">
        <v>53</v>
      </c>
      <c r="T17" s="145"/>
      <c r="U17" s="146" t="s">
        <v>54</v>
      </c>
      <c r="V17" s="145"/>
      <c r="W17" s="147"/>
      <c r="Y17" s="12"/>
      <c r="AA17" s="147"/>
      <c r="AB17" s="147"/>
      <c r="AC17" s="147"/>
      <c r="AD17" s="147"/>
      <c r="AE17" s="147"/>
      <c r="AF17" s="147"/>
      <c r="AG17" s="147"/>
      <c r="AH17" s="147"/>
      <c r="AI17" s="147"/>
      <c r="AJ17" s="147"/>
      <c r="AK17" s="147"/>
      <c r="AL17" s="147"/>
      <c r="AM17" s="147"/>
      <c r="AN17" s="147"/>
      <c r="AO17" s="147"/>
      <c r="AP17" s="147"/>
      <c r="AQ17" s="147"/>
      <c r="AR17" s="147"/>
      <c r="AS17" s="147"/>
      <c r="AT17" s="147"/>
      <c r="AU17" s="147"/>
      <c r="AV17" s="147"/>
      <c r="AW17" s="147"/>
      <c r="AX17" s="147"/>
      <c r="AY17" s="147"/>
      <c r="AZ17" s="147"/>
      <c r="BA17" s="147"/>
      <c r="BC17" s="72" t="str">
        <f t="shared" si="0"/>
        <v>NA - John Deere Agricultural Equipment Division</v>
      </c>
      <c r="BD17" s="133" t="s">
        <v>55</v>
      </c>
      <c r="BE17" s="133" t="s">
        <v>56</v>
      </c>
      <c r="BF17" s="133" t="s">
        <v>57</v>
      </c>
      <c r="BG17" s="133" t="s">
        <v>58</v>
      </c>
      <c r="BH17" s="133" t="s">
        <v>59</v>
      </c>
      <c r="BI17" s="72" t="s">
        <v>60</v>
      </c>
      <c r="BJ17" s="72" t="s">
        <v>61</v>
      </c>
      <c r="BK17" s="133" t="s">
        <v>62</v>
      </c>
      <c r="BL17" s="133" t="s">
        <v>63</v>
      </c>
      <c r="BM17" s="133" t="s">
        <v>64</v>
      </c>
      <c r="BN17" s="133" t="s">
        <v>65</v>
      </c>
      <c r="BO17" s="133" t="s">
        <v>49</v>
      </c>
      <c r="BP17" s="96"/>
      <c r="BQ17" s="96"/>
      <c r="BT17" s="148"/>
    </row>
    <row r="18" spans="1:83" s="13" customFormat="1" ht="15">
      <c r="A18" s="149" t="s">
        <v>66</v>
      </c>
      <c r="B18" s="150" t="s">
        <v>67</v>
      </c>
      <c r="C18" s="151"/>
      <c r="D18" s="152" t="s">
        <v>68</v>
      </c>
      <c r="E18" s="151"/>
      <c r="F18" s="153" t="s">
        <v>69</v>
      </c>
      <c r="G18" s="151"/>
      <c r="H18" s="154" t="s">
        <v>70</v>
      </c>
      <c r="I18" s="155"/>
      <c r="J18" s="155"/>
      <c r="K18" s="155"/>
      <c r="L18" s="156"/>
      <c r="M18" s="157"/>
      <c r="N18" s="158"/>
      <c r="O18" s="156"/>
      <c r="P18" s="159"/>
      <c r="Q18" s="160"/>
      <c r="R18" s="161"/>
      <c r="S18" s="160"/>
      <c r="T18" s="161"/>
      <c r="U18" s="162"/>
      <c r="V18" s="163"/>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7"/>
      <c r="BA18" s="147"/>
      <c r="BC18" s="72" t="str">
        <f t="shared" si="0"/>
        <v>NA - John Deere Commercial &amp; Consumer Equipment</v>
      </c>
      <c r="BD18" s="133" t="s">
        <v>71</v>
      </c>
      <c r="BE18" s="133" t="s">
        <v>72</v>
      </c>
      <c r="BF18" s="133" t="s">
        <v>73</v>
      </c>
      <c r="BG18" s="133" t="s">
        <v>60</v>
      </c>
      <c r="BH18" s="133" t="s">
        <v>74</v>
      </c>
      <c r="BI18" s="133" t="s">
        <v>75</v>
      </c>
      <c r="BJ18" s="133" t="s">
        <v>76</v>
      </c>
      <c r="BK18" s="72" t="s">
        <v>77</v>
      </c>
      <c r="BL18" s="133" t="s">
        <v>65</v>
      </c>
      <c r="BM18" s="133"/>
      <c r="BN18" s="72"/>
      <c r="BO18" s="133"/>
      <c r="BP18" s="96"/>
      <c r="BQ18" s="96"/>
      <c r="BS18" s="164"/>
      <c r="BT18" s="148"/>
      <c r="BU18" s="72"/>
      <c r="BX18" s="12"/>
      <c r="CE18" s="165"/>
    </row>
    <row r="19" spans="1:83" s="13" customFormat="1" ht="28.5" customHeight="1" thickBot="1">
      <c r="A19" s="166"/>
      <c r="B19" s="167"/>
      <c r="C19" s="168"/>
      <c r="D19" s="169"/>
      <c r="E19" s="168"/>
      <c r="F19" s="170"/>
      <c r="G19" s="171"/>
      <c r="H19" s="172"/>
      <c r="I19" s="173"/>
      <c r="J19" s="173"/>
      <c r="K19" s="173"/>
      <c r="L19" s="173"/>
      <c r="M19" s="174"/>
      <c r="N19" s="175"/>
      <c r="O19" s="173"/>
      <c r="P19" s="176"/>
      <c r="Q19" s="177"/>
      <c r="R19" s="178"/>
      <c r="S19" s="177"/>
      <c r="T19" s="178"/>
      <c r="U19" s="179"/>
      <c r="V19" s="180"/>
      <c r="W19" s="147"/>
      <c r="X19" s="147"/>
      <c r="Y19" s="147"/>
      <c r="Z19" s="147"/>
      <c r="AA19" s="147"/>
      <c r="AB19" s="147"/>
      <c r="AC19" s="147"/>
      <c r="AD19" s="147"/>
      <c r="AE19" s="147"/>
      <c r="AF19" s="147"/>
      <c r="AG19" s="147"/>
      <c r="AH19" s="147"/>
      <c r="AI19" s="147"/>
      <c r="AJ19" s="147"/>
      <c r="AK19" s="147"/>
      <c r="AL19" s="147"/>
      <c r="AM19" s="147"/>
      <c r="AN19" s="147"/>
      <c r="AO19" s="147"/>
      <c r="AP19" s="147"/>
      <c r="AQ19" s="147"/>
      <c r="AR19" s="147"/>
      <c r="AS19" s="147"/>
      <c r="AT19" s="147"/>
      <c r="AU19" s="147"/>
      <c r="AV19" s="147"/>
      <c r="AW19" s="147"/>
      <c r="AX19" s="147"/>
      <c r="AY19" s="147"/>
      <c r="AZ19" s="147"/>
      <c r="BA19" s="147"/>
      <c r="BC19" s="72" t="str">
        <f t="shared" si="0"/>
        <v>NA - John Deere Power Systems Group</v>
      </c>
      <c r="BD19" s="133" t="s">
        <v>41</v>
      </c>
      <c r="BE19" s="133" t="s">
        <v>78</v>
      </c>
      <c r="BF19" s="133" t="s">
        <v>79</v>
      </c>
      <c r="BG19" s="133" t="s">
        <v>80</v>
      </c>
      <c r="BH19" s="133" t="s">
        <v>49</v>
      </c>
      <c r="BK19" s="72"/>
      <c r="BL19" s="133"/>
      <c r="BM19" s="133"/>
      <c r="BN19" s="133"/>
      <c r="BO19" s="181"/>
      <c r="BP19" s="96"/>
      <c r="BQ19" s="96"/>
      <c r="BS19" s="182"/>
      <c r="BT19" s="148"/>
      <c r="BU19" s="72"/>
      <c r="BX19" s="12"/>
      <c r="CE19" s="12"/>
    </row>
    <row r="20" spans="1:83" ht="15">
      <c r="A20" s="183"/>
      <c r="B20" s="184"/>
      <c r="C20" s="185"/>
      <c r="D20" s="186"/>
      <c r="E20" s="187"/>
      <c r="F20" s="184"/>
      <c r="G20" s="185"/>
      <c r="H20" s="188"/>
      <c r="I20" s="189"/>
      <c r="J20" s="189"/>
      <c r="K20" s="190"/>
      <c r="L20" s="191"/>
      <c r="M20" s="192"/>
      <c r="N20" s="193"/>
      <c r="O20" s="189"/>
      <c r="P20" s="194"/>
      <c r="Q20" s="195"/>
      <c r="R20" s="196"/>
      <c r="S20" s="197">
        <v>0</v>
      </c>
      <c r="T20" s="198"/>
      <c r="U20" s="199">
        <f>Q20-S20</f>
        <v>0</v>
      </c>
      <c r="V20" s="200"/>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c r="BC20" s="203" t="str">
        <f t="shared" si="0"/>
        <v>Parts Distribution</v>
      </c>
      <c r="BD20" s="204" t="s">
        <v>81</v>
      </c>
      <c r="BE20" s="204" t="s">
        <v>82</v>
      </c>
      <c r="BF20" s="204" t="s">
        <v>83</v>
      </c>
      <c r="BG20" s="204" t="s">
        <v>84</v>
      </c>
      <c r="BH20" s="204" t="s">
        <v>85</v>
      </c>
      <c r="BI20" s="204" t="s">
        <v>86</v>
      </c>
      <c r="BJ20" s="204" t="s">
        <v>87</v>
      </c>
      <c r="BK20" s="204" t="s">
        <v>88</v>
      </c>
      <c r="BL20" s="204" t="s">
        <v>89</v>
      </c>
      <c r="BM20" s="204" t="s">
        <v>90</v>
      </c>
      <c r="BN20" s="204" t="s">
        <v>91</v>
      </c>
      <c r="BO20" s="204" t="s">
        <v>92</v>
      </c>
      <c r="BP20" s="204" t="s">
        <v>93</v>
      </c>
      <c r="BQ20" s="204" t="s">
        <v>49</v>
      </c>
      <c r="BS20" s="205"/>
      <c r="BT20" s="206"/>
      <c r="BU20" s="203"/>
      <c r="BX20" s="204"/>
      <c r="CE20" s="203"/>
    </row>
    <row r="21" spans="1:83" ht="15">
      <c r="A21" s="207"/>
      <c r="B21" s="208"/>
      <c r="C21" s="209"/>
      <c r="D21" s="210"/>
      <c r="E21" s="211"/>
      <c r="F21" s="208"/>
      <c r="G21" s="209"/>
      <c r="H21" s="212"/>
      <c r="I21" s="213"/>
      <c r="J21" s="189"/>
      <c r="K21" s="190"/>
      <c r="L21" s="213"/>
      <c r="M21" s="214"/>
      <c r="N21" s="215"/>
      <c r="O21" s="213"/>
      <c r="P21" s="194"/>
      <c r="Q21" s="216"/>
      <c r="R21" s="217"/>
      <c r="S21" s="218">
        <v>0</v>
      </c>
      <c r="T21" s="219"/>
      <c r="U21" s="199">
        <f t="shared" ref="U21:U33" si="1">Q21-S21</f>
        <v>0</v>
      </c>
      <c r="V21" s="200"/>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C21" s="203" t="str">
        <f t="shared" si="0"/>
        <v>RI - John Deere Agricultural Equipment Division</v>
      </c>
      <c r="BD21" s="202" t="s">
        <v>94</v>
      </c>
      <c r="BE21" s="220" t="s">
        <v>95</v>
      </c>
      <c r="BF21" s="220" t="s">
        <v>96</v>
      </c>
      <c r="BG21" s="220" t="s">
        <v>97</v>
      </c>
      <c r="BH21" s="220" t="s">
        <v>98</v>
      </c>
      <c r="BI21" s="220" t="s">
        <v>99</v>
      </c>
      <c r="BJ21" s="204" t="s">
        <v>100</v>
      </c>
      <c r="BK21" s="204" t="s">
        <v>101</v>
      </c>
      <c r="BL21" s="204" t="s">
        <v>49</v>
      </c>
      <c r="BM21" s="221"/>
      <c r="BN21" s="222"/>
      <c r="BO21" s="222"/>
      <c r="BS21" s="205"/>
      <c r="BT21" s="206"/>
      <c r="BU21" s="203"/>
      <c r="BX21" s="204"/>
      <c r="CE21" s="203"/>
    </row>
    <row r="22" spans="1:83" ht="15">
      <c r="A22" s="207"/>
      <c r="B22" s="210"/>
      <c r="C22" s="211"/>
      <c r="D22" s="210"/>
      <c r="E22" s="211"/>
      <c r="F22" s="223"/>
      <c r="G22" s="224"/>
      <c r="H22" s="225"/>
      <c r="I22" s="213"/>
      <c r="J22" s="189"/>
      <c r="K22" s="190"/>
      <c r="L22" s="213"/>
      <c r="M22" s="214"/>
      <c r="N22" s="215"/>
      <c r="O22" s="213"/>
      <c r="P22" s="194"/>
      <c r="Q22" s="216"/>
      <c r="R22" s="217"/>
      <c r="S22" s="218">
        <v>0</v>
      </c>
      <c r="T22" s="219"/>
      <c r="U22" s="199">
        <f t="shared" si="1"/>
        <v>0</v>
      </c>
      <c r="V22" s="200"/>
      <c r="W22" s="201"/>
      <c r="X22" s="201"/>
      <c r="Y22" s="201"/>
      <c r="Z22" s="201"/>
      <c r="AA22" s="201"/>
      <c r="AB22" s="201"/>
      <c r="AC22" s="201"/>
      <c r="AD22" s="201"/>
      <c r="AE22" s="201"/>
      <c r="AF22" s="201"/>
      <c r="AG22" s="201"/>
      <c r="AH22" s="201"/>
      <c r="AI22" s="201"/>
      <c r="AJ22" s="201"/>
      <c r="AK22" s="201"/>
      <c r="AL22" s="201"/>
      <c r="AM22" s="201"/>
      <c r="AN22" s="201"/>
      <c r="AO22" s="201"/>
      <c r="AP22" s="201"/>
      <c r="AQ22" s="201"/>
      <c r="AR22" s="201"/>
      <c r="AS22" s="201"/>
      <c r="AT22" s="201"/>
      <c r="AU22" s="201"/>
      <c r="AV22" s="201"/>
      <c r="AW22" s="201"/>
      <c r="AX22" s="201"/>
      <c r="AY22" s="201"/>
      <c r="AZ22" s="201"/>
      <c r="BA22" s="201"/>
      <c r="BC22" s="203" t="str">
        <f t="shared" si="0"/>
        <v>RI - John Deere Power Systems Group</v>
      </c>
      <c r="BD22" s="220" t="s">
        <v>102</v>
      </c>
      <c r="BE22" s="226" t="s">
        <v>103</v>
      </c>
      <c r="BF22" s="202" t="s">
        <v>104</v>
      </c>
      <c r="BG22" s="226" t="s">
        <v>49</v>
      </c>
      <c r="BH22" s="220"/>
      <c r="BI22" s="204"/>
      <c r="BJ22" s="204"/>
      <c r="BK22" s="204"/>
      <c r="BL22" s="227"/>
      <c r="BM22" s="221"/>
      <c r="BN22" s="222"/>
      <c r="BO22" s="222"/>
      <c r="BS22" s="205"/>
      <c r="BT22" s="206"/>
      <c r="BU22" s="203"/>
      <c r="BX22" s="204"/>
      <c r="CE22" s="203"/>
    </row>
    <row r="23" spans="1:83" ht="15">
      <c r="A23" s="207"/>
      <c r="B23" s="210"/>
      <c r="C23" s="211"/>
      <c r="D23" s="64"/>
      <c r="E23" s="66"/>
      <c r="F23" s="223"/>
      <c r="G23" s="224"/>
      <c r="H23" s="225"/>
      <c r="I23" s="213"/>
      <c r="J23" s="189"/>
      <c r="K23" s="190"/>
      <c r="L23" s="213"/>
      <c r="M23" s="214"/>
      <c r="N23" s="215"/>
      <c r="O23" s="213"/>
      <c r="P23" s="194"/>
      <c r="Q23" s="216"/>
      <c r="R23" s="215"/>
      <c r="S23" s="228">
        <v>0</v>
      </c>
      <c r="T23" s="229"/>
      <c r="U23" s="199">
        <f t="shared" si="1"/>
        <v>0</v>
      </c>
      <c r="V23" s="200"/>
      <c r="W23" s="201"/>
      <c r="X23" s="230"/>
      <c r="Y23" s="23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1"/>
      <c r="AX23" s="201"/>
      <c r="AY23" s="201"/>
      <c r="AZ23" s="201"/>
      <c r="BA23" s="201"/>
      <c r="BC23" s="203" t="str">
        <f t="shared" si="0"/>
        <v>RII - John Deere Agricultural Equipment Division</v>
      </c>
      <c r="BD23" s="232" t="s">
        <v>105</v>
      </c>
      <c r="BE23" s="232" t="s">
        <v>106</v>
      </c>
      <c r="BF23" s="232" t="s">
        <v>107</v>
      </c>
      <c r="BG23" s="232" t="s">
        <v>108</v>
      </c>
      <c r="BH23" s="232" t="s">
        <v>109</v>
      </c>
      <c r="BI23" s="232" t="s">
        <v>110</v>
      </c>
      <c r="BJ23" s="232" t="s">
        <v>111</v>
      </c>
      <c r="BK23" s="232" t="s">
        <v>112</v>
      </c>
      <c r="BL23" s="204" t="s">
        <v>113</v>
      </c>
      <c r="BM23" s="226" t="s">
        <v>49</v>
      </c>
      <c r="BN23" s="221"/>
      <c r="BO23" s="222"/>
      <c r="BP23" s="222"/>
      <c r="BS23" s="205"/>
      <c r="BT23" s="206"/>
      <c r="BU23" s="203"/>
      <c r="BX23" s="204"/>
      <c r="CE23" s="203"/>
    </row>
    <row r="24" spans="1:83" ht="15">
      <c r="A24" s="207"/>
      <c r="B24" s="210"/>
      <c r="C24" s="211"/>
      <c r="D24" s="210"/>
      <c r="E24" s="211"/>
      <c r="F24" s="223"/>
      <c r="G24" s="224"/>
      <c r="H24" s="225"/>
      <c r="I24" s="213"/>
      <c r="J24" s="189"/>
      <c r="K24" s="190"/>
      <c r="L24" s="213"/>
      <c r="M24" s="214"/>
      <c r="N24" s="215"/>
      <c r="O24" s="213"/>
      <c r="P24" s="194"/>
      <c r="Q24" s="216"/>
      <c r="R24" s="215"/>
      <c r="S24" s="228">
        <v>0</v>
      </c>
      <c r="T24" s="229"/>
      <c r="U24" s="199">
        <f t="shared" si="1"/>
        <v>0</v>
      </c>
      <c r="V24" s="200"/>
      <c r="W24" s="201"/>
      <c r="X24" s="233"/>
      <c r="Y24" s="234"/>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1"/>
      <c r="BA24" s="201"/>
      <c r="BC24" s="203" t="str">
        <f t="shared" si="0"/>
        <v>RII - John Deere Commercial &amp; Consumer Equipment</v>
      </c>
      <c r="BD24" s="232" t="s">
        <v>114</v>
      </c>
      <c r="BE24" s="232" t="s">
        <v>115</v>
      </c>
      <c r="BF24" s="232" t="s">
        <v>49</v>
      </c>
      <c r="BG24" s="203"/>
      <c r="BH24" s="235"/>
      <c r="BI24" s="221"/>
      <c r="BJ24" s="221"/>
      <c r="BK24" s="221"/>
      <c r="BL24" s="221"/>
      <c r="BM24" s="221"/>
      <c r="BN24" s="221"/>
      <c r="BO24" s="221"/>
      <c r="BP24" s="222"/>
      <c r="BQ24" s="222"/>
      <c r="BS24" s="205"/>
      <c r="BT24" s="203"/>
      <c r="BU24" s="203"/>
      <c r="BX24" s="204"/>
      <c r="CE24" s="72"/>
    </row>
    <row r="25" spans="1:83" ht="15">
      <c r="A25" s="207"/>
      <c r="B25" s="210"/>
      <c r="C25" s="211"/>
      <c r="D25" s="210"/>
      <c r="E25" s="211"/>
      <c r="F25" s="223"/>
      <c r="G25" s="224"/>
      <c r="H25" s="225"/>
      <c r="I25" s="213"/>
      <c r="J25" s="189"/>
      <c r="K25" s="190"/>
      <c r="L25" s="213"/>
      <c r="M25" s="214"/>
      <c r="N25" s="215"/>
      <c r="O25" s="213"/>
      <c r="P25" s="194"/>
      <c r="Q25" s="216"/>
      <c r="R25" s="215"/>
      <c r="S25" s="228">
        <v>0</v>
      </c>
      <c r="T25" s="229"/>
      <c r="U25" s="199">
        <f t="shared" si="1"/>
        <v>0</v>
      </c>
      <c r="V25" s="200"/>
      <c r="W25" s="201"/>
      <c r="X25" s="233"/>
      <c r="Y25" s="234"/>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1"/>
      <c r="AX25" s="201"/>
      <c r="AY25" s="201"/>
      <c r="AZ25" s="201"/>
      <c r="BA25" s="201"/>
      <c r="BC25" s="203" t="str">
        <f t="shared" si="0"/>
        <v>RII - John Deere Power Systems Group</v>
      </c>
      <c r="BD25" s="232" t="s">
        <v>116</v>
      </c>
      <c r="BE25" s="235"/>
      <c r="BF25" s="235"/>
      <c r="BG25" s="221"/>
      <c r="BH25" s="221"/>
      <c r="BI25" s="221"/>
      <c r="BJ25" s="221"/>
      <c r="BK25" s="221"/>
      <c r="BL25" s="221"/>
      <c r="BM25" s="221"/>
      <c r="BN25" s="221"/>
      <c r="BO25" s="221"/>
      <c r="BP25" s="222"/>
      <c r="BQ25" s="222"/>
      <c r="BS25" s="205"/>
      <c r="BT25" s="203"/>
      <c r="BU25" s="203"/>
      <c r="BX25" s="204"/>
      <c r="CE25" s="72"/>
    </row>
    <row r="26" spans="1:83" ht="15">
      <c r="A26" s="207"/>
      <c r="B26" s="210"/>
      <c r="C26" s="211"/>
      <c r="D26" s="210"/>
      <c r="E26" s="211"/>
      <c r="F26" s="223"/>
      <c r="G26" s="224"/>
      <c r="H26" s="225"/>
      <c r="I26" s="213"/>
      <c r="J26" s="189"/>
      <c r="K26" s="190"/>
      <c r="L26" s="213"/>
      <c r="M26" s="214"/>
      <c r="N26" s="215"/>
      <c r="O26" s="213"/>
      <c r="P26" s="194"/>
      <c r="Q26" s="216"/>
      <c r="R26" s="215"/>
      <c r="S26" s="228">
        <v>0</v>
      </c>
      <c r="T26" s="229"/>
      <c r="U26" s="199">
        <f t="shared" si="1"/>
        <v>0</v>
      </c>
      <c r="V26" s="200"/>
      <c r="W26" s="201"/>
      <c r="X26" s="233"/>
      <c r="Y26" s="234"/>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01"/>
      <c r="AY26" s="201"/>
      <c r="AZ26" s="201"/>
      <c r="BA26" s="201"/>
      <c r="BC26" s="203" t="str">
        <f t="shared" si="0"/>
        <v>VPI Depot</v>
      </c>
      <c r="BD26" s="226" t="s">
        <v>117</v>
      </c>
      <c r="BE26" s="226" t="s">
        <v>118</v>
      </c>
      <c r="BF26" s="226" t="s">
        <v>119</v>
      </c>
      <c r="BG26" s="226" t="s">
        <v>120</v>
      </c>
      <c r="BH26" s="226" t="s">
        <v>121</v>
      </c>
      <c r="BI26" s="226" t="s">
        <v>122</v>
      </c>
      <c r="BJ26" s="226" t="s">
        <v>123</v>
      </c>
      <c r="BK26" s="226" t="s">
        <v>124</v>
      </c>
      <c r="BL26" s="226" t="s">
        <v>125</v>
      </c>
      <c r="BM26" s="226" t="s">
        <v>126</v>
      </c>
      <c r="BN26" s="226" t="s">
        <v>127</v>
      </c>
      <c r="BO26" s="226" t="s">
        <v>128</v>
      </c>
      <c r="BP26" s="236" t="s">
        <v>129</v>
      </c>
      <c r="BQ26" s="232" t="s">
        <v>130</v>
      </c>
      <c r="BS26" s="205"/>
      <c r="BT26" s="203"/>
      <c r="BU26" s="203"/>
      <c r="BX26" s="204"/>
      <c r="CE26" s="72"/>
    </row>
    <row r="27" spans="1:83" ht="15">
      <c r="A27" s="207"/>
      <c r="B27" s="210"/>
      <c r="C27" s="211"/>
      <c r="D27" s="210"/>
      <c r="E27" s="211"/>
      <c r="F27" s="223"/>
      <c r="G27" s="224"/>
      <c r="H27" s="225"/>
      <c r="I27" s="213"/>
      <c r="J27" s="189"/>
      <c r="K27" s="190"/>
      <c r="L27" s="213"/>
      <c r="M27" s="214"/>
      <c r="N27" s="215"/>
      <c r="O27" s="213"/>
      <c r="P27" s="194"/>
      <c r="Q27" s="216"/>
      <c r="R27" s="215"/>
      <c r="S27" s="228">
        <v>0</v>
      </c>
      <c r="T27" s="229"/>
      <c r="U27" s="199">
        <f t="shared" si="1"/>
        <v>0</v>
      </c>
      <c r="V27" s="200"/>
      <c r="W27" s="201"/>
      <c r="X27" s="233"/>
      <c r="Y27" s="234"/>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01"/>
      <c r="AY27" s="201"/>
      <c r="AZ27" s="201"/>
      <c r="BA27" s="201"/>
      <c r="BB27" s="237"/>
      <c r="BC27" s="238"/>
      <c r="BD27" s="201"/>
      <c r="BE27" s="201"/>
      <c r="BF27" s="201"/>
      <c r="BG27" s="201"/>
      <c r="BH27" s="201"/>
      <c r="BI27" s="201"/>
      <c r="BJ27" s="201"/>
      <c r="BK27" s="201"/>
      <c r="BL27" s="201"/>
      <c r="BM27" s="201"/>
      <c r="BN27" s="201"/>
      <c r="BO27" s="201"/>
      <c r="BS27" s="239"/>
      <c r="BT27" s="203"/>
      <c r="BU27" s="203"/>
      <c r="BX27" s="204"/>
      <c r="CE27" s="72"/>
    </row>
    <row r="28" spans="1:83" ht="15">
      <c r="A28" s="207"/>
      <c r="B28" s="210"/>
      <c r="C28" s="211"/>
      <c r="D28" s="210"/>
      <c r="E28" s="211"/>
      <c r="F28" s="223"/>
      <c r="G28" s="224"/>
      <c r="H28" s="225"/>
      <c r="I28" s="213"/>
      <c r="J28" s="189"/>
      <c r="K28" s="190"/>
      <c r="L28" s="213"/>
      <c r="M28" s="214"/>
      <c r="N28" s="215"/>
      <c r="O28" s="213"/>
      <c r="P28" s="194"/>
      <c r="Q28" s="216"/>
      <c r="R28" s="215"/>
      <c r="S28" s="228">
        <v>0</v>
      </c>
      <c r="T28" s="229"/>
      <c r="U28" s="199">
        <f t="shared" si="1"/>
        <v>0</v>
      </c>
      <c r="V28" s="200"/>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37"/>
      <c r="BD28" s="201"/>
      <c r="BE28" s="201"/>
      <c r="BF28" s="201"/>
      <c r="BG28" s="201"/>
      <c r="BH28" s="201"/>
      <c r="BI28" s="201"/>
      <c r="BJ28" s="201"/>
      <c r="BK28" s="201"/>
      <c r="BL28" s="201"/>
      <c r="BM28" s="201"/>
      <c r="BN28" s="201"/>
      <c r="BO28" s="201"/>
      <c r="BS28" s="205"/>
      <c r="BT28" s="203"/>
      <c r="BU28" s="203"/>
      <c r="BX28" s="204"/>
      <c r="CE28" s="203"/>
    </row>
    <row r="29" spans="1:83" ht="15">
      <c r="A29" s="207"/>
      <c r="B29" s="210"/>
      <c r="C29" s="211"/>
      <c r="D29" s="210"/>
      <c r="E29" s="211"/>
      <c r="F29" s="223"/>
      <c r="G29" s="224"/>
      <c r="H29" s="225"/>
      <c r="I29" s="213"/>
      <c r="J29" s="189"/>
      <c r="K29" s="190"/>
      <c r="L29" s="213"/>
      <c r="M29" s="214"/>
      <c r="N29" s="215"/>
      <c r="O29" s="213"/>
      <c r="P29" s="194"/>
      <c r="Q29" s="216"/>
      <c r="R29" s="215"/>
      <c r="S29" s="228">
        <v>0</v>
      </c>
      <c r="T29" s="229"/>
      <c r="U29" s="199">
        <f t="shared" si="1"/>
        <v>0</v>
      </c>
      <c r="V29" s="200"/>
      <c r="W29" s="201"/>
      <c r="X29" s="201"/>
      <c r="Y29" s="201"/>
      <c r="Z29" s="201"/>
      <c r="AA29" s="201"/>
      <c r="AB29" s="201"/>
      <c r="AC29" s="201"/>
      <c r="AD29" s="201"/>
      <c r="AE29" s="201"/>
      <c r="AF29" s="201"/>
      <c r="AG29" s="201"/>
      <c r="AH29" s="201"/>
      <c r="AI29" s="201"/>
      <c r="AJ29" s="201"/>
      <c r="AK29" s="201"/>
      <c r="AL29" s="201"/>
      <c r="AM29" s="201"/>
      <c r="AN29" s="201"/>
      <c r="AO29" s="201"/>
      <c r="AP29" s="201"/>
      <c r="AQ29" s="201"/>
      <c r="AR29" s="201"/>
      <c r="AS29" s="201"/>
      <c r="AT29" s="201"/>
      <c r="AU29" s="201"/>
      <c r="AV29" s="201"/>
      <c r="AW29" s="201"/>
      <c r="AX29" s="201"/>
      <c r="AY29" s="201"/>
      <c r="AZ29" s="201"/>
      <c r="BA29" s="201"/>
      <c r="BB29" s="237"/>
      <c r="BD29" s="206"/>
      <c r="BE29" s="201"/>
      <c r="BF29" s="201"/>
      <c r="BG29" s="201"/>
      <c r="BH29" s="201"/>
      <c r="BI29" s="201"/>
      <c r="BJ29" s="201"/>
      <c r="BK29" s="201"/>
      <c r="BL29" s="201"/>
      <c r="BM29" s="201"/>
      <c r="BN29" s="201"/>
      <c r="BO29" s="201"/>
      <c r="BS29" s="205"/>
      <c r="BT29" s="203"/>
      <c r="BU29" s="203"/>
      <c r="BX29" s="204"/>
      <c r="CE29" s="203"/>
    </row>
    <row r="30" spans="1:83" ht="15">
      <c r="A30" s="207"/>
      <c r="B30" s="210"/>
      <c r="C30" s="211"/>
      <c r="D30" s="210"/>
      <c r="E30" s="211"/>
      <c r="F30" s="223"/>
      <c r="G30" s="224"/>
      <c r="H30" s="225"/>
      <c r="I30" s="213"/>
      <c r="J30" s="189"/>
      <c r="K30" s="190"/>
      <c r="L30" s="213"/>
      <c r="M30" s="214"/>
      <c r="N30" s="215"/>
      <c r="O30" s="213"/>
      <c r="P30" s="194"/>
      <c r="Q30" s="216"/>
      <c r="R30" s="217"/>
      <c r="S30" s="218">
        <v>0</v>
      </c>
      <c r="T30" s="219"/>
      <c r="U30" s="199">
        <f t="shared" si="1"/>
        <v>0</v>
      </c>
      <c r="V30" s="200"/>
      <c r="W30" s="201"/>
      <c r="Y30" s="201"/>
      <c r="Z30" s="201"/>
      <c r="AA30" s="201"/>
      <c r="AB30" s="201"/>
      <c r="AC30" s="201"/>
      <c r="AD30" s="201"/>
      <c r="AE30" s="201"/>
      <c r="AF30" s="201"/>
      <c r="AG30" s="201"/>
      <c r="AH30" s="201"/>
      <c r="AI30" s="201"/>
      <c r="AJ30" s="201"/>
      <c r="AK30" s="201"/>
      <c r="AL30" s="201"/>
      <c r="AM30" s="201"/>
      <c r="AN30" s="201"/>
      <c r="AO30" s="201"/>
      <c r="AP30" s="201"/>
      <c r="AQ30" s="201"/>
      <c r="AR30" s="201"/>
      <c r="AS30" s="201"/>
      <c r="AT30" s="201"/>
      <c r="AU30" s="201"/>
      <c r="AV30" s="201"/>
      <c r="AW30" s="201"/>
      <c r="AX30" s="201"/>
      <c r="AY30" s="201"/>
      <c r="AZ30" s="201"/>
      <c r="BA30" s="201"/>
      <c r="BB30" s="237" t="s">
        <v>131</v>
      </c>
      <c r="BD30" s="206"/>
      <c r="BE30" s="201"/>
      <c r="BF30" s="201"/>
      <c r="BG30" s="201"/>
      <c r="BH30" s="203"/>
      <c r="BI30" s="203"/>
      <c r="BJ30" s="203"/>
      <c r="BK30" s="203"/>
      <c r="BL30" s="203"/>
      <c r="BM30" s="203"/>
      <c r="BN30" s="203"/>
      <c r="BO30" s="203"/>
      <c r="BS30" s="205"/>
      <c r="BT30" s="203"/>
      <c r="BU30" s="203"/>
      <c r="BX30" s="204"/>
      <c r="CE30" s="203"/>
    </row>
    <row r="31" spans="1:83" ht="15">
      <c r="A31" s="207"/>
      <c r="B31" s="210"/>
      <c r="C31" s="211"/>
      <c r="D31" s="210"/>
      <c r="E31" s="211"/>
      <c r="F31" s="223"/>
      <c r="G31" s="224"/>
      <c r="H31" s="225"/>
      <c r="I31" s="213"/>
      <c r="J31" s="189"/>
      <c r="K31" s="190"/>
      <c r="L31" s="213"/>
      <c r="M31" s="214"/>
      <c r="N31" s="215"/>
      <c r="O31" s="213"/>
      <c r="P31" s="194"/>
      <c r="Q31" s="216"/>
      <c r="R31" s="217"/>
      <c r="S31" s="218">
        <v>0</v>
      </c>
      <c r="T31" s="219"/>
      <c r="U31" s="199">
        <f t="shared" si="1"/>
        <v>0</v>
      </c>
      <c r="V31" s="200"/>
      <c r="W31" s="201"/>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1"/>
      <c r="AX31" s="201"/>
      <c r="AY31" s="201"/>
      <c r="AZ31" s="201"/>
      <c r="BA31" s="201"/>
      <c r="BB31" s="240" t="s">
        <v>132</v>
      </c>
      <c r="BD31" s="206"/>
      <c r="BE31" s="201"/>
      <c r="BF31" s="201"/>
      <c r="BG31" s="201"/>
      <c r="BH31" s="203"/>
      <c r="BI31" s="203"/>
      <c r="BJ31" s="203"/>
      <c r="BK31" s="203"/>
      <c r="BL31" s="203"/>
      <c r="BM31" s="203"/>
      <c r="BN31" s="203"/>
      <c r="BO31" s="203"/>
      <c r="BS31" s="205"/>
      <c r="BT31" s="203"/>
      <c r="BU31" s="203"/>
      <c r="BX31" s="204"/>
      <c r="CE31" s="203"/>
    </row>
    <row r="32" spans="1:83" ht="15">
      <c r="A32" s="207"/>
      <c r="B32" s="210"/>
      <c r="C32" s="211"/>
      <c r="D32" s="210"/>
      <c r="E32" s="211"/>
      <c r="F32" s="223"/>
      <c r="G32" s="224"/>
      <c r="H32" s="225"/>
      <c r="I32" s="213"/>
      <c r="J32" s="189"/>
      <c r="K32" s="190"/>
      <c r="L32" s="213"/>
      <c r="M32" s="214"/>
      <c r="N32" s="215"/>
      <c r="O32" s="213"/>
      <c r="P32" s="194"/>
      <c r="Q32" s="216"/>
      <c r="R32" s="217"/>
      <c r="S32" s="218">
        <v>0</v>
      </c>
      <c r="T32" s="219"/>
      <c r="U32" s="199">
        <f t="shared" si="1"/>
        <v>0</v>
      </c>
      <c r="V32" s="200"/>
      <c r="W32" s="201"/>
      <c r="Y32" s="201"/>
      <c r="Z32" s="201"/>
      <c r="AA32" s="201"/>
      <c r="AB32" s="201"/>
      <c r="AC32" s="201"/>
      <c r="AD32" s="201"/>
      <c r="AE32" s="201"/>
      <c r="AF32" s="201"/>
      <c r="AG32" s="201"/>
      <c r="AH32" s="201"/>
      <c r="AI32" s="201"/>
      <c r="AJ32" s="201"/>
      <c r="AK32" s="201"/>
      <c r="AL32" s="201"/>
      <c r="AM32" s="201"/>
      <c r="AN32" s="201"/>
      <c r="AO32" s="201"/>
      <c r="AP32" s="201"/>
      <c r="AQ32" s="201"/>
      <c r="AR32" s="201"/>
      <c r="AS32" s="201"/>
      <c r="AT32" s="201"/>
      <c r="AU32" s="201"/>
      <c r="AV32" s="201"/>
      <c r="AW32" s="201"/>
      <c r="AX32" s="201"/>
      <c r="AY32" s="201"/>
      <c r="AZ32" s="201"/>
      <c r="BA32" s="201"/>
      <c r="BB32" s="240" t="s">
        <v>133</v>
      </c>
      <c r="BD32" s="206"/>
      <c r="BE32" s="201"/>
      <c r="BF32" s="201"/>
      <c r="BG32" s="201"/>
      <c r="BH32" s="203"/>
      <c r="BI32" s="203"/>
      <c r="BJ32" s="203"/>
      <c r="BK32" s="203"/>
      <c r="BL32" s="203"/>
      <c r="BM32" s="203"/>
      <c r="BN32" s="203"/>
      <c r="BO32" s="203"/>
      <c r="BS32" s="205"/>
      <c r="BT32" s="203"/>
      <c r="BU32" s="203"/>
      <c r="BX32" s="204"/>
      <c r="CE32" s="203"/>
    </row>
    <row r="33" spans="1:83" ht="15">
      <c r="A33" s="207"/>
      <c r="B33" s="210"/>
      <c r="C33" s="211"/>
      <c r="D33" s="210"/>
      <c r="E33" s="211"/>
      <c r="F33" s="223"/>
      <c r="G33" s="224"/>
      <c r="H33" s="225"/>
      <c r="I33" s="213"/>
      <c r="J33" s="189"/>
      <c r="K33" s="190"/>
      <c r="L33" s="213"/>
      <c r="M33" s="214"/>
      <c r="N33" s="215"/>
      <c r="O33" s="213"/>
      <c r="P33" s="194"/>
      <c r="Q33" s="216"/>
      <c r="R33" s="217"/>
      <c r="S33" s="218">
        <v>0</v>
      </c>
      <c r="T33" s="219"/>
      <c r="U33" s="199">
        <f t="shared" si="1"/>
        <v>0</v>
      </c>
      <c r="V33" s="200"/>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c r="AY33" s="201"/>
      <c r="AZ33" s="201"/>
      <c r="BA33" s="201"/>
      <c r="BB33" s="240" t="s">
        <v>134</v>
      </c>
      <c r="BD33" s="206"/>
      <c r="BE33" s="201"/>
      <c r="BF33" s="201"/>
      <c r="BG33" s="201"/>
      <c r="BH33" s="203"/>
      <c r="BI33" s="203"/>
      <c r="BJ33" s="203"/>
      <c r="BK33" s="203"/>
      <c r="BL33" s="203"/>
      <c r="BM33" s="203"/>
      <c r="BN33" s="203"/>
      <c r="BO33" s="203"/>
      <c r="BS33" s="205"/>
      <c r="BT33" s="203"/>
      <c r="BU33" s="203"/>
      <c r="BX33" s="204"/>
      <c r="CE33" s="203"/>
    </row>
    <row r="34" spans="1:83" ht="15.75" thickBot="1">
      <c r="A34" s="241" t="s">
        <v>135</v>
      </c>
      <c r="B34" s="242"/>
      <c r="C34" s="242"/>
      <c r="D34" s="242"/>
      <c r="E34" s="242"/>
      <c r="F34" s="242"/>
      <c r="G34" s="242"/>
      <c r="H34" s="242"/>
      <c r="I34" s="242"/>
      <c r="J34" s="242"/>
      <c r="K34" s="242"/>
      <c r="L34" s="242"/>
      <c r="M34" s="242"/>
      <c r="N34" s="242"/>
      <c r="O34" s="242"/>
      <c r="P34" s="243"/>
      <c r="Q34" s="244">
        <f>'[1]Raw Material'!Q89:R89</f>
        <v>0</v>
      </c>
      <c r="R34" s="245"/>
      <c r="S34" s="244">
        <f>'[1]Raw Material'!S89:T89</f>
        <v>0</v>
      </c>
      <c r="T34" s="245"/>
      <c r="U34" s="245">
        <f>Q34-S34</f>
        <v>0</v>
      </c>
      <c r="V34" s="246"/>
      <c r="W34" s="247"/>
      <c r="X34" s="247"/>
      <c r="Y34" s="247"/>
      <c r="Z34" s="247"/>
      <c r="AA34" s="203"/>
      <c r="AB34" s="203"/>
      <c r="AC34" s="247"/>
      <c r="AD34" s="247"/>
      <c r="AE34" s="247"/>
      <c r="AF34" s="247"/>
      <c r="AG34" s="247"/>
      <c r="AH34" s="247"/>
      <c r="AI34" s="247"/>
      <c r="AJ34" s="247"/>
      <c r="AK34" s="247"/>
      <c r="AL34" s="247"/>
      <c r="AM34" s="247"/>
      <c r="AN34" s="247"/>
      <c r="AO34" s="247"/>
      <c r="AP34" s="247"/>
      <c r="AQ34" s="247"/>
      <c r="AR34" s="247"/>
      <c r="AS34" s="247"/>
      <c r="AT34" s="247"/>
      <c r="AU34" s="247"/>
      <c r="AV34" s="247"/>
      <c r="AW34" s="247"/>
      <c r="AX34" s="247"/>
      <c r="AY34" s="247"/>
      <c r="AZ34" s="247"/>
      <c r="BA34" s="247"/>
      <c r="BB34" s="240" t="s">
        <v>136</v>
      </c>
      <c r="BD34" s="201"/>
      <c r="BE34" s="201"/>
      <c r="BF34" s="201"/>
      <c r="BG34" s="201"/>
      <c r="BH34" s="201"/>
      <c r="BI34" s="201"/>
      <c r="BJ34" s="201"/>
      <c r="BK34" s="201"/>
      <c r="BL34" s="201"/>
      <c r="BM34" s="201"/>
      <c r="BN34" s="201"/>
      <c r="BO34" s="201"/>
      <c r="BS34" s="205"/>
      <c r="BT34" s="203"/>
      <c r="BU34" s="203"/>
      <c r="BX34" s="204"/>
      <c r="CE34" s="203"/>
    </row>
    <row r="35" spans="1:83" ht="15.75" thickBot="1">
      <c r="A35" s="248"/>
      <c r="B35" s="249"/>
      <c r="C35" s="249"/>
      <c r="D35" s="249"/>
      <c r="E35" s="249"/>
      <c r="F35" s="249"/>
      <c r="G35" s="249"/>
      <c r="H35" s="249"/>
      <c r="I35" s="249"/>
      <c r="J35" s="249"/>
      <c r="K35" s="250"/>
      <c r="L35" s="251"/>
      <c r="M35" s="252"/>
      <c r="N35" s="252"/>
      <c r="O35" s="253" t="s">
        <v>137</v>
      </c>
      <c r="P35" s="254">
        <f>SUM(P20:P34)</f>
        <v>0</v>
      </c>
      <c r="Q35" s="255">
        <f>SUM(Q20:R34)</f>
        <v>0</v>
      </c>
      <c r="R35" s="255"/>
      <c r="S35" s="255">
        <f>SUM(S20:T34)</f>
        <v>0</v>
      </c>
      <c r="T35" s="255"/>
      <c r="U35" s="256">
        <f>SUM(U20:V34)</f>
        <v>0</v>
      </c>
      <c r="V35" s="257"/>
      <c r="W35" s="258"/>
      <c r="X35" s="203"/>
      <c r="Y35" s="203"/>
      <c r="Z35" s="203"/>
      <c r="AA35" s="203"/>
      <c r="AB35" s="203"/>
      <c r="AC35" s="258"/>
      <c r="AD35" s="258"/>
      <c r="AE35" s="258"/>
      <c r="AF35" s="258"/>
      <c r="AG35" s="258"/>
      <c r="AH35" s="258"/>
      <c r="AI35" s="258"/>
      <c r="AJ35" s="258"/>
      <c r="AK35" s="258"/>
      <c r="AL35" s="258"/>
      <c r="AM35" s="258"/>
      <c r="AN35" s="258"/>
      <c r="AO35" s="258"/>
      <c r="AP35" s="258"/>
      <c r="AQ35" s="258"/>
      <c r="AR35" s="258"/>
      <c r="AS35" s="258"/>
      <c r="AT35" s="258"/>
      <c r="AU35" s="258"/>
      <c r="AV35" s="258"/>
      <c r="AW35" s="258"/>
      <c r="AX35" s="258"/>
      <c r="AY35" s="258"/>
      <c r="AZ35" s="258"/>
      <c r="BA35" s="258"/>
      <c r="BB35" s="259" t="s">
        <v>138</v>
      </c>
      <c r="BD35" s="247"/>
      <c r="BE35" s="247"/>
      <c r="BF35" s="247"/>
      <c r="BG35" s="247"/>
      <c r="BH35" s="247"/>
      <c r="BI35" s="247"/>
      <c r="BJ35" s="247"/>
      <c r="BK35" s="247"/>
      <c r="BL35" s="247"/>
      <c r="BM35" s="247"/>
      <c r="BN35" s="247"/>
      <c r="BO35" s="247"/>
      <c r="BS35" s="205"/>
      <c r="BT35" s="203"/>
      <c r="BU35" s="203"/>
      <c r="BX35" s="204"/>
      <c r="CE35" s="203"/>
    </row>
    <row r="36" spans="1:83" s="13" customFormat="1" ht="15.75" thickBot="1">
      <c r="A36" s="260" t="s">
        <v>139</v>
      </c>
      <c r="B36" s="261"/>
      <c r="C36" s="261"/>
      <c r="D36" s="262"/>
      <c r="E36" s="137"/>
      <c r="F36" s="138"/>
      <c r="G36" s="138"/>
      <c r="H36" s="138"/>
      <c r="I36" s="138"/>
      <c r="J36" s="138"/>
      <c r="K36" s="139"/>
      <c r="L36" s="263"/>
      <c r="M36" s="264"/>
      <c r="N36" s="265"/>
      <c r="O36" s="263"/>
      <c r="P36" s="266"/>
      <c r="Q36" s="267" t="s">
        <v>140</v>
      </c>
      <c r="R36" s="268"/>
      <c r="S36" s="267" t="s">
        <v>141</v>
      </c>
      <c r="T36" s="268"/>
      <c r="U36" s="267" t="s">
        <v>142</v>
      </c>
      <c r="V36" s="268"/>
      <c r="W36" s="269"/>
      <c r="X36" s="72"/>
      <c r="Y36" s="72"/>
      <c r="Z36" s="72"/>
      <c r="AA36" s="72"/>
      <c r="AB36" s="72"/>
      <c r="AC36" s="269"/>
      <c r="AD36" s="269"/>
      <c r="AE36" s="269"/>
      <c r="AF36" s="269"/>
      <c r="AG36" s="269"/>
      <c r="AH36" s="269"/>
      <c r="AI36" s="269"/>
      <c r="AJ36" s="269"/>
      <c r="AK36" s="269"/>
      <c r="AL36" s="269"/>
      <c r="AM36" s="269"/>
      <c r="AN36" s="269"/>
      <c r="AO36" s="269"/>
      <c r="AP36" s="269"/>
      <c r="AQ36" s="269"/>
      <c r="AR36" s="269"/>
      <c r="AS36" s="269"/>
      <c r="AT36" s="269"/>
      <c r="AU36" s="269"/>
      <c r="AV36" s="269"/>
      <c r="AW36" s="269"/>
      <c r="AX36" s="269"/>
      <c r="AY36" s="269"/>
      <c r="AZ36" s="269"/>
      <c r="BA36" s="269"/>
      <c r="BB36" s="270" t="s">
        <v>143</v>
      </c>
      <c r="BD36" s="94"/>
      <c r="BE36" s="94"/>
      <c r="BF36" s="94"/>
      <c r="BG36" s="94"/>
      <c r="BH36" s="94"/>
      <c r="BI36" s="94"/>
      <c r="BJ36" s="94"/>
      <c r="BK36" s="94"/>
      <c r="BL36" s="94"/>
      <c r="BM36" s="94"/>
      <c r="BN36" s="94"/>
      <c r="BO36" s="94"/>
      <c r="BS36" s="182"/>
      <c r="BT36" s="72"/>
      <c r="BU36" s="72"/>
      <c r="BX36" s="12"/>
      <c r="CE36" s="203"/>
    </row>
    <row r="37" spans="1:83" s="13" customFormat="1" ht="15">
      <c r="A37" s="271" t="s">
        <v>144</v>
      </c>
      <c r="B37" s="153" t="s">
        <v>145</v>
      </c>
      <c r="C37" s="272"/>
      <c r="D37" s="273"/>
      <c r="E37" s="274"/>
      <c r="F37" s="275"/>
      <c r="G37" s="276"/>
      <c r="H37" s="274"/>
      <c r="I37" s="275"/>
      <c r="J37" s="276"/>
      <c r="K37" s="155"/>
      <c r="L37" s="155"/>
      <c r="M37" s="277"/>
      <c r="N37" s="278"/>
      <c r="O37" s="155"/>
      <c r="P37" s="279"/>
      <c r="Q37" s="280"/>
      <c r="R37" s="281"/>
      <c r="S37" s="280"/>
      <c r="T37" s="281"/>
      <c r="U37" s="280"/>
      <c r="V37" s="281"/>
      <c r="W37" s="147"/>
      <c r="X37" s="72"/>
      <c r="Y37" s="72"/>
      <c r="Z37" s="72"/>
      <c r="AA37" s="72"/>
      <c r="AB37" s="72"/>
      <c r="AC37" s="147"/>
      <c r="AD37" s="147"/>
      <c r="AE37" s="147"/>
      <c r="AF37" s="147"/>
      <c r="AG37" s="147"/>
      <c r="AH37" s="147"/>
      <c r="AI37" s="147"/>
      <c r="AJ37" s="147"/>
      <c r="AK37" s="147"/>
      <c r="AL37" s="147"/>
      <c r="AM37" s="147"/>
      <c r="AN37" s="147"/>
      <c r="AO37" s="147"/>
      <c r="AP37" s="147"/>
      <c r="AQ37" s="147"/>
      <c r="AR37" s="147"/>
      <c r="AS37" s="147"/>
      <c r="AT37" s="147"/>
      <c r="AU37" s="147"/>
      <c r="AV37" s="147"/>
      <c r="AW37" s="147"/>
      <c r="AX37" s="147"/>
      <c r="AY37" s="147"/>
      <c r="AZ37" s="147"/>
      <c r="BA37" s="147"/>
      <c r="BB37" s="270" t="s">
        <v>146</v>
      </c>
      <c r="BD37" s="131"/>
      <c r="BE37" s="131"/>
      <c r="BF37" s="131"/>
      <c r="BG37" s="131"/>
      <c r="BH37" s="131"/>
      <c r="BI37" s="131"/>
      <c r="BJ37" s="131"/>
      <c r="BK37" s="131"/>
      <c r="BL37" s="131"/>
      <c r="BM37" s="131"/>
      <c r="BN37" s="131"/>
      <c r="BO37" s="131"/>
      <c r="BS37" s="182"/>
      <c r="BT37" s="72"/>
      <c r="BU37" s="72"/>
      <c r="BX37" s="12"/>
      <c r="CE37" s="203"/>
    </row>
    <row r="38" spans="1:83" s="13" customFormat="1" ht="15">
      <c r="A38" s="282"/>
      <c r="B38" s="283"/>
      <c r="C38" s="284"/>
      <c r="D38" s="285"/>
      <c r="E38" s="283"/>
      <c r="F38" s="284"/>
      <c r="G38" s="285"/>
      <c r="H38" s="283"/>
      <c r="I38" s="284"/>
      <c r="J38" s="285"/>
      <c r="K38" s="286"/>
      <c r="L38" s="286"/>
      <c r="M38" s="157"/>
      <c r="N38" s="158"/>
      <c r="O38" s="286"/>
      <c r="P38" s="287"/>
      <c r="Q38" s="288"/>
      <c r="R38" s="289"/>
      <c r="S38" s="290"/>
      <c r="T38" s="291"/>
      <c r="U38" s="292"/>
      <c r="V38" s="289"/>
      <c r="W38" s="147"/>
      <c r="X38" s="72"/>
      <c r="Y38" s="72"/>
      <c r="Z38" s="72"/>
      <c r="AA38" s="72"/>
      <c r="AB38" s="72"/>
      <c r="AC38" s="147"/>
      <c r="AD38" s="147"/>
      <c r="AE38" s="147"/>
      <c r="AF38" s="147"/>
      <c r="AG38" s="147"/>
      <c r="AH38" s="147"/>
      <c r="AI38" s="147"/>
      <c r="AJ38" s="147"/>
      <c r="AK38" s="147"/>
      <c r="AL38" s="147"/>
      <c r="AM38" s="147"/>
      <c r="AN38" s="147"/>
      <c r="AO38" s="147"/>
      <c r="AP38" s="147"/>
      <c r="AQ38" s="147"/>
      <c r="AR38" s="147"/>
      <c r="AS38" s="147"/>
      <c r="AT38" s="147"/>
      <c r="AU38" s="147"/>
      <c r="AV38" s="147"/>
      <c r="AW38" s="147"/>
      <c r="AX38" s="147"/>
      <c r="AY38" s="147"/>
      <c r="AZ38" s="147"/>
      <c r="BA38" s="147"/>
      <c r="BB38" s="270" t="s">
        <v>147</v>
      </c>
      <c r="BD38" s="269"/>
      <c r="BE38" s="269"/>
      <c r="BF38" s="269"/>
      <c r="BG38" s="269"/>
      <c r="BH38" s="269"/>
      <c r="BI38" s="269"/>
      <c r="BJ38" s="269"/>
      <c r="BK38" s="269"/>
      <c r="BL38" s="269"/>
      <c r="BM38" s="269"/>
      <c r="BN38" s="269"/>
      <c r="BO38" s="269"/>
      <c r="BS38" s="182"/>
      <c r="BT38" s="72"/>
      <c r="BU38" s="72"/>
      <c r="BX38" s="12"/>
      <c r="CE38" s="203"/>
    </row>
    <row r="39" spans="1:83" s="13" customFormat="1" ht="15.75" thickBot="1">
      <c r="A39" s="293"/>
      <c r="B39" s="294"/>
      <c r="C39" s="295"/>
      <c r="D39" s="296"/>
      <c r="E39" s="294"/>
      <c r="F39" s="295"/>
      <c r="G39" s="296"/>
      <c r="H39" s="294"/>
      <c r="I39" s="295"/>
      <c r="J39" s="296"/>
      <c r="K39" s="297"/>
      <c r="L39" s="297"/>
      <c r="M39" s="174"/>
      <c r="N39" s="175"/>
      <c r="O39" s="297"/>
      <c r="P39" s="298"/>
      <c r="Q39" s="299"/>
      <c r="R39" s="300"/>
      <c r="S39" s="301"/>
      <c r="T39" s="302"/>
      <c r="U39" s="299"/>
      <c r="V39" s="300"/>
      <c r="W39" s="147"/>
      <c r="X39" s="72"/>
      <c r="Y39" s="72"/>
      <c r="Z39" s="72"/>
      <c r="AA39" s="72"/>
      <c r="AB39" s="72"/>
      <c r="AC39" s="147"/>
      <c r="AD39" s="147"/>
      <c r="AE39" s="147"/>
      <c r="AF39" s="147"/>
      <c r="AG39" s="147"/>
      <c r="AH39" s="147"/>
      <c r="AI39" s="147"/>
      <c r="AJ39" s="147"/>
      <c r="AK39" s="147"/>
      <c r="AL39" s="147"/>
      <c r="AM39" s="147"/>
      <c r="AN39" s="147"/>
      <c r="AO39" s="147"/>
      <c r="AP39" s="147"/>
      <c r="AQ39" s="147"/>
      <c r="AR39" s="147"/>
      <c r="AS39" s="147"/>
      <c r="AT39" s="147"/>
      <c r="AU39" s="147"/>
      <c r="AV39" s="147"/>
      <c r="AW39" s="147"/>
      <c r="AX39" s="147"/>
      <c r="AY39" s="147"/>
      <c r="AZ39" s="147"/>
      <c r="BA39" s="147"/>
      <c r="BB39" s="270" t="s">
        <v>148</v>
      </c>
      <c r="BD39" s="147"/>
      <c r="BE39" s="147"/>
      <c r="BF39" s="147"/>
      <c r="BG39" s="147"/>
      <c r="BH39" s="147"/>
      <c r="BI39" s="147"/>
      <c r="BJ39" s="147"/>
      <c r="BK39" s="147"/>
      <c r="BL39" s="147"/>
      <c r="BM39" s="147"/>
      <c r="BN39" s="147"/>
      <c r="BO39" s="147"/>
      <c r="BS39" s="182"/>
      <c r="BT39" s="72"/>
      <c r="BU39" s="72"/>
      <c r="BX39" s="12"/>
      <c r="CE39" s="203"/>
    </row>
    <row r="40" spans="1:83" ht="15">
      <c r="A40" s="303"/>
      <c r="B40" s="304"/>
      <c r="C40" s="305"/>
      <c r="D40" s="306"/>
      <c r="E40" s="304"/>
      <c r="F40" s="305"/>
      <c r="G40" s="306"/>
      <c r="H40" s="307"/>
      <c r="I40" s="308"/>
      <c r="J40" s="308"/>
      <c r="K40" s="309"/>
      <c r="L40" s="310"/>
      <c r="M40" s="311"/>
      <c r="N40" s="312"/>
      <c r="O40" s="313"/>
      <c r="P40" s="314"/>
      <c r="Q40" s="315">
        <f>IF(O40="",0,(K40+(L40*M40))/(O40*(1-P40)))</f>
        <v>0</v>
      </c>
      <c r="R40" s="316"/>
      <c r="S40" s="218">
        <v>0</v>
      </c>
      <c r="T40" s="219"/>
      <c r="U40" s="317">
        <f>Q40-S40</f>
        <v>0</v>
      </c>
      <c r="V40" s="318"/>
      <c r="W40" s="201"/>
      <c r="X40" s="203"/>
      <c r="Y40" s="203"/>
      <c r="Z40" s="203"/>
      <c r="AA40" s="203"/>
      <c r="AB40" s="203"/>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40" t="s">
        <v>149</v>
      </c>
      <c r="BC40" s="206" t="e">
        <f>VLOOKUP(#REF!,$BC$11:$BQ$27,14)</f>
        <v>#REF!</v>
      </c>
      <c r="BD40" s="201"/>
      <c r="BE40" s="201"/>
      <c r="BF40" s="201"/>
      <c r="BG40" s="201"/>
      <c r="BH40" s="201"/>
      <c r="BI40" s="201"/>
      <c r="BJ40" s="201"/>
      <c r="BK40" s="201"/>
      <c r="BL40" s="201"/>
      <c r="BM40" s="201"/>
      <c r="BN40" s="201"/>
      <c r="BO40" s="201"/>
      <c r="BS40" s="205"/>
      <c r="BT40" s="203"/>
      <c r="BU40" s="203"/>
      <c r="BX40" s="204"/>
      <c r="CE40" s="203"/>
    </row>
    <row r="41" spans="1:83" ht="15">
      <c r="A41" s="319"/>
      <c r="B41" s="320"/>
      <c r="C41" s="321"/>
      <c r="D41" s="322"/>
      <c r="E41" s="320"/>
      <c r="F41" s="321"/>
      <c r="G41" s="322"/>
      <c r="H41" s="323"/>
      <c r="I41" s="324"/>
      <c r="J41" s="324"/>
      <c r="K41" s="325"/>
      <c r="L41" s="326"/>
      <c r="M41" s="327"/>
      <c r="N41" s="328"/>
      <c r="O41" s="313"/>
      <c r="P41" s="329"/>
      <c r="Q41" s="315">
        <f t="shared" ref="Q41:Q49" si="2">IF(O41="",0,(K41+(L41*M41))/(O41*(1-P41)))</f>
        <v>0</v>
      </c>
      <c r="R41" s="316"/>
      <c r="S41" s="218">
        <v>0</v>
      </c>
      <c r="T41" s="219"/>
      <c r="U41" s="317">
        <f>Q41-S41</f>
        <v>0</v>
      </c>
      <c r="V41" s="318"/>
      <c r="W41" s="201"/>
      <c r="X41" s="203"/>
      <c r="Y41" s="203"/>
      <c r="Z41" s="203"/>
      <c r="AA41" s="203"/>
      <c r="AB41" s="203"/>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40" t="s">
        <v>150</v>
      </c>
      <c r="BC41" s="206" t="e">
        <f>VLOOKUP(#REF!,$BC$11:$BQ$27,15)</f>
        <v>#REF!</v>
      </c>
      <c r="BD41" s="201"/>
      <c r="BE41" s="201"/>
      <c r="BF41" s="201"/>
      <c r="BG41" s="201"/>
      <c r="BH41" s="201"/>
      <c r="BI41" s="201"/>
      <c r="BJ41" s="201"/>
      <c r="BK41" s="201"/>
      <c r="BL41" s="201"/>
      <c r="BM41" s="201"/>
      <c r="BN41" s="201"/>
      <c r="BO41" s="201"/>
      <c r="BS41" s="205"/>
      <c r="BT41" s="203"/>
      <c r="BU41" s="203"/>
      <c r="BX41" s="204"/>
      <c r="CE41" s="203"/>
    </row>
    <row r="42" spans="1:83" ht="15">
      <c r="A42" s="319"/>
      <c r="B42" s="320"/>
      <c r="C42" s="321"/>
      <c r="D42" s="322"/>
      <c r="E42" s="320"/>
      <c r="F42" s="321"/>
      <c r="G42" s="322"/>
      <c r="H42" s="323"/>
      <c r="I42" s="324"/>
      <c r="J42" s="324"/>
      <c r="K42" s="325"/>
      <c r="L42" s="326"/>
      <c r="M42" s="327"/>
      <c r="N42" s="328"/>
      <c r="O42" s="313"/>
      <c r="P42" s="329"/>
      <c r="Q42" s="315">
        <f t="shared" si="2"/>
        <v>0</v>
      </c>
      <c r="R42" s="316"/>
      <c r="S42" s="218">
        <v>0</v>
      </c>
      <c r="T42" s="219"/>
      <c r="U42" s="317">
        <f t="shared" ref="U42:U50" si="3">Q42-S42</f>
        <v>0</v>
      </c>
      <c r="V42" s="318"/>
      <c r="W42" s="201"/>
      <c r="X42" s="203"/>
      <c r="Y42" s="203"/>
      <c r="Z42" s="203"/>
      <c r="AA42" s="203"/>
      <c r="AB42" s="203"/>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6"/>
      <c r="BD42" s="201"/>
      <c r="BE42" s="201"/>
      <c r="BF42" s="201"/>
      <c r="BG42" s="201"/>
      <c r="BH42" s="201"/>
      <c r="BI42" s="201"/>
      <c r="BJ42" s="201"/>
      <c r="BK42" s="201"/>
      <c r="BL42" s="201"/>
      <c r="BM42" s="201"/>
      <c r="BN42" s="201"/>
      <c r="BO42" s="201"/>
      <c r="BS42" s="205"/>
      <c r="BT42" s="203"/>
      <c r="BU42" s="203"/>
      <c r="BX42" s="204"/>
      <c r="CE42" s="72"/>
    </row>
    <row r="43" spans="1:83" ht="15">
      <c r="A43" s="319"/>
      <c r="B43" s="320"/>
      <c r="C43" s="321"/>
      <c r="D43" s="322"/>
      <c r="E43" s="320"/>
      <c r="F43" s="321"/>
      <c r="G43" s="322"/>
      <c r="H43" s="323"/>
      <c r="I43" s="324"/>
      <c r="J43" s="324"/>
      <c r="K43" s="325"/>
      <c r="L43" s="326"/>
      <c r="M43" s="327"/>
      <c r="N43" s="328"/>
      <c r="O43" s="313"/>
      <c r="P43" s="329"/>
      <c r="Q43" s="315">
        <f t="shared" si="2"/>
        <v>0</v>
      </c>
      <c r="R43" s="316"/>
      <c r="S43" s="218">
        <v>0</v>
      </c>
      <c r="T43" s="219"/>
      <c r="U43" s="317">
        <f t="shared" si="3"/>
        <v>0</v>
      </c>
      <c r="V43" s="318"/>
      <c r="W43" s="201"/>
      <c r="X43" s="203"/>
      <c r="Y43" s="203"/>
      <c r="Z43" s="203"/>
      <c r="AA43" s="203"/>
      <c r="AB43" s="203"/>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1"/>
      <c r="BO43" s="201"/>
      <c r="BS43" s="206"/>
      <c r="BT43" s="203"/>
      <c r="BU43" s="203"/>
      <c r="BX43" s="204"/>
      <c r="CE43" s="72"/>
    </row>
    <row r="44" spans="1:83" ht="15">
      <c r="A44" s="319"/>
      <c r="B44" s="320"/>
      <c r="C44" s="321"/>
      <c r="D44" s="322"/>
      <c r="E44" s="320"/>
      <c r="F44" s="321"/>
      <c r="G44" s="322"/>
      <c r="H44" s="323"/>
      <c r="I44" s="324"/>
      <c r="J44" s="324"/>
      <c r="K44" s="325"/>
      <c r="L44" s="326"/>
      <c r="M44" s="327"/>
      <c r="N44" s="328"/>
      <c r="O44" s="313"/>
      <c r="P44" s="329"/>
      <c r="Q44" s="315">
        <f t="shared" si="2"/>
        <v>0</v>
      </c>
      <c r="R44" s="316"/>
      <c r="S44" s="218">
        <v>0</v>
      </c>
      <c r="T44" s="219"/>
      <c r="U44" s="317">
        <f t="shared" si="3"/>
        <v>0</v>
      </c>
      <c r="V44" s="318"/>
      <c r="W44" s="201"/>
      <c r="X44" s="203"/>
      <c r="Y44" s="203"/>
      <c r="Z44" s="203"/>
      <c r="AA44" s="203"/>
      <c r="AB44" s="203"/>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1"/>
      <c r="BJ44" s="201"/>
      <c r="BK44" s="201"/>
      <c r="BL44" s="201"/>
      <c r="BM44" s="201"/>
      <c r="BN44" s="201"/>
      <c r="BO44" s="201"/>
      <c r="BS44" s="206"/>
      <c r="BT44" s="203"/>
      <c r="BU44" s="203"/>
      <c r="BX44" s="204"/>
      <c r="CE44" s="203"/>
    </row>
    <row r="45" spans="1:83" ht="15">
      <c r="A45" s="330"/>
      <c r="B45" s="208"/>
      <c r="C45" s="331"/>
      <c r="D45" s="209"/>
      <c r="E45" s="208"/>
      <c r="F45" s="331"/>
      <c r="G45" s="209"/>
      <c r="H45" s="210"/>
      <c r="I45" s="332"/>
      <c r="J45" s="333"/>
      <c r="K45" s="334"/>
      <c r="L45" s="335"/>
      <c r="M45" s="336"/>
      <c r="N45" s="337"/>
      <c r="O45" s="338"/>
      <c r="P45" s="339"/>
      <c r="Q45" s="315">
        <f t="shared" si="2"/>
        <v>0</v>
      </c>
      <c r="R45" s="316"/>
      <c r="S45" s="218">
        <v>0</v>
      </c>
      <c r="T45" s="219"/>
      <c r="U45" s="317">
        <f t="shared" si="3"/>
        <v>0</v>
      </c>
      <c r="V45" s="318"/>
      <c r="W45" s="201"/>
      <c r="X45" s="203"/>
      <c r="Y45" s="203"/>
      <c r="Z45" s="203"/>
      <c r="AA45" s="203"/>
      <c r="AB45" s="203"/>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01"/>
      <c r="BN45" s="201"/>
      <c r="BO45" s="201"/>
      <c r="BS45" s="205"/>
      <c r="BT45" s="203"/>
      <c r="BU45" s="203"/>
      <c r="BX45" s="204"/>
      <c r="CE45" s="203"/>
    </row>
    <row r="46" spans="1:83" ht="15">
      <c r="A46" s="330"/>
      <c r="B46" s="208"/>
      <c r="C46" s="331"/>
      <c r="D46" s="209"/>
      <c r="E46" s="208"/>
      <c r="F46" s="331"/>
      <c r="G46" s="209"/>
      <c r="H46" s="210"/>
      <c r="I46" s="332"/>
      <c r="J46" s="333"/>
      <c r="K46" s="334"/>
      <c r="L46" s="335"/>
      <c r="M46" s="336"/>
      <c r="N46" s="337"/>
      <c r="O46" s="338"/>
      <c r="P46" s="339"/>
      <c r="Q46" s="315">
        <f t="shared" si="2"/>
        <v>0</v>
      </c>
      <c r="R46" s="316"/>
      <c r="S46" s="218">
        <v>0</v>
      </c>
      <c r="T46" s="219"/>
      <c r="U46" s="317">
        <f t="shared" si="3"/>
        <v>0</v>
      </c>
      <c r="V46" s="318"/>
      <c r="W46" s="201"/>
      <c r="X46" s="203"/>
      <c r="Y46" s="203"/>
      <c r="Z46" s="203"/>
      <c r="AA46" s="203"/>
      <c r="AB46" s="203"/>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340" t="s">
        <v>151</v>
      </c>
      <c r="BC46" s="341"/>
      <c r="BD46" s="201"/>
      <c r="BE46" s="201"/>
      <c r="BF46" s="201"/>
      <c r="BG46" s="201"/>
      <c r="BH46" s="201"/>
      <c r="BI46" s="201"/>
      <c r="BJ46" s="201"/>
      <c r="BK46" s="201"/>
      <c r="BL46" s="201"/>
      <c r="BM46" s="201"/>
      <c r="BN46" s="201"/>
      <c r="BO46" s="201"/>
      <c r="BS46" s="205"/>
      <c r="BT46" s="203"/>
      <c r="BU46" s="203"/>
      <c r="BX46" s="204"/>
      <c r="CE46" s="203"/>
    </row>
    <row r="47" spans="1:83" ht="15">
      <c r="A47" s="330"/>
      <c r="B47" s="208"/>
      <c r="C47" s="331"/>
      <c r="D47" s="209"/>
      <c r="E47" s="208"/>
      <c r="F47" s="331"/>
      <c r="G47" s="209"/>
      <c r="H47" s="210"/>
      <c r="I47" s="332"/>
      <c r="J47" s="333"/>
      <c r="K47" s="334"/>
      <c r="L47" s="335"/>
      <c r="M47" s="336"/>
      <c r="N47" s="337"/>
      <c r="O47" s="338"/>
      <c r="P47" s="339"/>
      <c r="Q47" s="315">
        <f t="shared" si="2"/>
        <v>0</v>
      </c>
      <c r="R47" s="316"/>
      <c r="S47" s="218">
        <v>0</v>
      </c>
      <c r="T47" s="219"/>
      <c r="U47" s="317">
        <f t="shared" si="3"/>
        <v>0</v>
      </c>
      <c r="V47" s="318"/>
      <c r="W47" s="201"/>
      <c r="X47" s="203"/>
      <c r="Y47" s="203"/>
      <c r="Z47" s="203"/>
      <c r="AA47" s="203"/>
      <c r="AB47" s="203"/>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342" t="s">
        <v>152</v>
      </c>
      <c r="BC47" s="343"/>
      <c r="BD47" s="201"/>
      <c r="BE47" s="201"/>
      <c r="BF47" s="201"/>
      <c r="BG47" s="201"/>
      <c r="BH47" s="201"/>
      <c r="BI47" s="201"/>
      <c r="BJ47" s="201"/>
      <c r="BK47" s="201"/>
      <c r="BL47" s="201"/>
      <c r="BM47" s="201"/>
      <c r="BN47" s="201"/>
      <c r="BO47" s="201"/>
      <c r="BS47" s="205"/>
      <c r="BT47" s="203"/>
      <c r="BU47" s="203"/>
      <c r="BX47" s="204"/>
      <c r="CE47" s="203"/>
    </row>
    <row r="48" spans="1:83" ht="15">
      <c r="A48" s="330"/>
      <c r="B48" s="208"/>
      <c r="C48" s="331"/>
      <c r="D48" s="209"/>
      <c r="E48" s="208"/>
      <c r="F48" s="331"/>
      <c r="G48" s="209"/>
      <c r="H48" s="210"/>
      <c r="I48" s="332"/>
      <c r="J48" s="333"/>
      <c r="K48" s="334"/>
      <c r="L48" s="335"/>
      <c r="M48" s="336"/>
      <c r="N48" s="337"/>
      <c r="O48" s="338"/>
      <c r="P48" s="339"/>
      <c r="Q48" s="315">
        <f t="shared" si="2"/>
        <v>0</v>
      </c>
      <c r="R48" s="316"/>
      <c r="S48" s="218">
        <v>0</v>
      </c>
      <c r="T48" s="219"/>
      <c r="U48" s="317">
        <f t="shared" si="3"/>
        <v>0</v>
      </c>
      <c r="V48" s="318"/>
      <c r="W48" s="201"/>
      <c r="X48" s="203"/>
      <c r="Y48" s="203"/>
      <c r="Z48" s="203"/>
      <c r="AA48" s="203"/>
      <c r="AB48" s="203"/>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342"/>
      <c r="BC48" s="343"/>
      <c r="BD48" s="201"/>
      <c r="BE48" s="201"/>
      <c r="BF48" s="201"/>
      <c r="BG48" s="201"/>
      <c r="BH48" s="201"/>
      <c r="BI48" s="201"/>
      <c r="BJ48" s="201"/>
      <c r="BK48" s="201"/>
      <c r="BL48" s="201"/>
      <c r="BM48" s="201"/>
      <c r="BN48" s="201"/>
      <c r="BO48" s="201"/>
      <c r="BS48" s="205"/>
      <c r="BT48" s="203"/>
      <c r="BU48" s="203"/>
      <c r="BX48" s="204"/>
      <c r="CE48" s="203"/>
    </row>
    <row r="49" spans="1:83" ht="15">
      <c r="A49" s="330"/>
      <c r="B49" s="208"/>
      <c r="C49" s="331"/>
      <c r="D49" s="209"/>
      <c r="E49" s="208"/>
      <c r="F49" s="331"/>
      <c r="G49" s="209"/>
      <c r="H49" s="210"/>
      <c r="I49" s="332"/>
      <c r="J49" s="333"/>
      <c r="K49" s="334"/>
      <c r="L49" s="335"/>
      <c r="M49" s="336"/>
      <c r="N49" s="337"/>
      <c r="O49" s="338"/>
      <c r="P49" s="344"/>
      <c r="Q49" s="345">
        <f t="shared" si="2"/>
        <v>0</v>
      </c>
      <c r="R49" s="346"/>
      <c r="S49" s="347">
        <v>0</v>
      </c>
      <c r="T49" s="347"/>
      <c r="U49" s="346">
        <f t="shared" si="3"/>
        <v>0</v>
      </c>
      <c r="V49" s="348"/>
      <c r="W49" s="201"/>
      <c r="X49" s="203"/>
      <c r="Y49" s="203"/>
      <c r="Z49" s="203"/>
      <c r="AA49" s="203"/>
      <c r="AB49" s="203"/>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342" t="s">
        <v>153</v>
      </c>
      <c r="BC49" s="343"/>
      <c r="BD49" s="201"/>
      <c r="BE49" s="201"/>
      <c r="BF49" s="201"/>
      <c r="BG49" s="201"/>
      <c r="BH49" s="201"/>
      <c r="BI49" s="201"/>
      <c r="BJ49" s="201"/>
      <c r="BK49" s="201"/>
      <c r="BL49" s="201"/>
      <c r="BM49" s="201"/>
      <c r="BN49" s="201"/>
      <c r="BO49" s="201"/>
      <c r="BS49" s="205"/>
      <c r="BT49" s="203"/>
      <c r="BU49" s="203"/>
      <c r="BX49" s="204"/>
      <c r="CE49" s="203"/>
    </row>
    <row r="50" spans="1:83" ht="15.75" thickBot="1">
      <c r="A50" s="241" t="s">
        <v>154</v>
      </c>
      <c r="B50" s="242"/>
      <c r="C50" s="242"/>
      <c r="D50" s="242"/>
      <c r="E50" s="242"/>
      <c r="F50" s="242"/>
      <c r="G50" s="242"/>
      <c r="H50" s="242"/>
      <c r="I50" s="242"/>
      <c r="J50" s="242"/>
      <c r="K50" s="242"/>
      <c r="L50" s="242"/>
      <c r="M50" s="242"/>
      <c r="N50" s="242"/>
      <c r="O50" s="242"/>
      <c r="P50" s="243"/>
      <c r="Q50" s="349">
        <f>'[1]Process 1'!Q94:R94+'[1]Process 2'!Q94:R94</f>
        <v>0</v>
      </c>
      <c r="R50" s="350"/>
      <c r="S50" s="345">
        <f>'[1]Process 1'!S94:T94+'[1]Process 2'!S94:T94</f>
        <v>0</v>
      </c>
      <c r="T50" s="346"/>
      <c r="U50" s="346">
        <f t="shared" si="3"/>
        <v>0</v>
      </c>
      <c r="V50" s="348"/>
      <c r="W50" s="247"/>
      <c r="X50" s="201"/>
      <c r="Y50" s="201"/>
      <c r="Z50" s="201"/>
      <c r="AA50" s="247"/>
      <c r="AB50" s="247"/>
      <c r="AC50" s="247"/>
      <c r="AD50" s="247"/>
      <c r="AE50" s="247"/>
      <c r="AF50" s="247"/>
      <c r="AG50" s="247"/>
      <c r="AH50" s="247"/>
      <c r="AI50" s="247"/>
      <c r="AJ50" s="247"/>
      <c r="AK50" s="247"/>
      <c r="AL50" s="247"/>
      <c r="AM50" s="247"/>
      <c r="AN50" s="247"/>
      <c r="AO50" s="247"/>
      <c r="AP50" s="247"/>
      <c r="AQ50" s="247"/>
      <c r="AR50" s="247"/>
      <c r="AS50" s="247"/>
      <c r="AT50" s="247"/>
      <c r="AU50" s="247"/>
      <c r="AV50" s="247"/>
      <c r="AW50" s="247"/>
      <c r="AX50" s="247"/>
      <c r="AY50" s="247"/>
      <c r="AZ50" s="247"/>
      <c r="BA50" s="247"/>
      <c r="BB50" s="342" t="s">
        <v>155</v>
      </c>
      <c r="BC50" s="343"/>
      <c r="BD50" s="201"/>
      <c r="BE50" s="201"/>
      <c r="BF50" s="201"/>
      <c r="BG50" s="201"/>
      <c r="BH50" s="201"/>
      <c r="BI50" s="201"/>
      <c r="BJ50" s="201"/>
      <c r="BK50" s="201"/>
      <c r="BL50" s="201"/>
      <c r="BM50" s="201"/>
      <c r="BN50" s="201"/>
      <c r="BO50" s="201"/>
      <c r="BS50" s="205"/>
      <c r="BT50" s="203"/>
      <c r="BU50" s="203"/>
      <c r="BX50" s="204"/>
      <c r="CE50" s="203"/>
    </row>
    <row r="51" spans="1:83" ht="15.75" thickBot="1">
      <c r="A51" s="248"/>
      <c r="B51" s="249"/>
      <c r="C51" s="249"/>
      <c r="D51" s="249"/>
      <c r="E51" s="249"/>
      <c r="F51" s="249"/>
      <c r="G51" s="249"/>
      <c r="H51" s="249"/>
      <c r="I51" s="249"/>
      <c r="J51" s="249"/>
      <c r="K51" s="249"/>
      <c r="L51" s="249"/>
      <c r="M51" s="250"/>
      <c r="N51" s="351" t="s">
        <v>156</v>
      </c>
      <c r="O51" s="352"/>
      <c r="P51" s="353"/>
      <c r="Q51" s="354">
        <f>SUM(Q40:R50)</f>
        <v>0</v>
      </c>
      <c r="R51" s="355"/>
      <c r="S51" s="354">
        <f>SUM(S40:T50)</f>
        <v>0</v>
      </c>
      <c r="T51" s="355"/>
      <c r="U51" s="356">
        <f>SUM(U40:V50)</f>
        <v>0</v>
      </c>
      <c r="V51" s="357"/>
      <c r="W51" s="258"/>
      <c r="X51" s="247"/>
      <c r="Y51" s="247"/>
      <c r="Z51" s="247"/>
      <c r="AA51" s="258"/>
      <c r="AB51" s="258"/>
      <c r="AC51" s="258"/>
      <c r="AD51" s="258"/>
      <c r="AE51" s="258"/>
      <c r="AF51" s="258"/>
      <c r="AG51" s="258"/>
      <c r="AH51" s="258"/>
      <c r="AI51" s="258"/>
      <c r="AJ51" s="258"/>
      <c r="AK51" s="258"/>
      <c r="AL51" s="258"/>
      <c r="AM51" s="258"/>
      <c r="AN51" s="258"/>
      <c r="AO51" s="258"/>
      <c r="AP51" s="258"/>
      <c r="AQ51" s="258"/>
      <c r="AR51" s="258"/>
      <c r="AS51" s="258"/>
      <c r="AT51" s="258"/>
      <c r="AU51" s="258"/>
      <c r="AV51" s="258"/>
      <c r="AW51" s="258"/>
      <c r="AX51" s="258"/>
      <c r="AY51" s="258"/>
      <c r="AZ51" s="258"/>
      <c r="BA51" s="258"/>
      <c r="BB51" s="247"/>
      <c r="BC51" s="247"/>
      <c r="BD51" s="247"/>
      <c r="BE51" s="247"/>
      <c r="BF51" s="247"/>
      <c r="BG51" s="247"/>
      <c r="BH51" s="247"/>
      <c r="BI51" s="247"/>
      <c r="BJ51" s="247"/>
      <c r="BK51" s="247"/>
      <c r="BL51" s="247"/>
      <c r="BM51" s="247"/>
      <c r="BN51" s="247"/>
      <c r="BO51" s="247"/>
      <c r="BS51" s="205"/>
      <c r="BU51" s="203"/>
      <c r="BX51" s="204"/>
      <c r="CE51" s="203"/>
    </row>
    <row r="52" spans="1:83" ht="15.75" thickBot="1">
      <c r="A52" s="358" t="s">
        <v>157</v>
      </c>
      <c r="B52" s="359"/>
      <c r="C52" s="359"/>
      <c r="D52" s="359"/>
      <c r="E52" s="359"/>
      <c r="F52" s="359"/>
      <c r="G52" s="359"/>
      <c r="H52" s="359"/>
      <c r="I52" s="129"/>
      <c r="J52" s="130"/>
      <c r="K52" s="273" t="s">
        <v>69</v>
      </c>
      <c r="L52" s="360" t="s">
        <v>158</v>
      </c>
      <c r="M52" s="361"/>
      <c r="N52" s="362"/>
      <c r="O52" s="141" t="s">
        <v>159</v>
      </c>
      <c r="P52" s="145"/>
      <c r="Q52" s="144" t="s">
        <v>160</v>
      </c>
      <c r="R52" s="145"/>
      <c r="S52" s="363" t="s">
        <v>161</v>
      </c>
      <c r="T52" s="364"/>
      <c r="U52" s="267" t="s">
        <v>142</v>
      </c>
      <c r="V52" s="268"/>
      <c r="W52" s="201"/>
      <c r="X52" s="258"/>
      <c r="Y52" s="258"/>
      <c r="Z52" s="258"/>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47"/>
      <c r="BC52" s="247"/>
      <c r="BD52" s="247"/>
      <c r="BE52" s="247"/>
      <c r="BF52" s="247"/>
      <c r="BG52" s="247"/>
      <c r="BH52" s="247"/>
      <c r="BI52" s="247"/>
      <c r="BJ52" s="247"/>
      <c r="BK52" s="247"/>
      <c r="BL52" s="247"/>
      <c r="BM52" s="247"/>
      <c r="BN52" s="247"/>
      <c r="BO52" s="247"/>
      <c r="BS52" s="205"/>
      <c r="BU52" s="203"/>
      <c r="BX52" s="204"/>
      <c r="CE52" s="203"/>
    </row>
    <row r="53" spans="1:83" ht="15">
      <c r="A53" s="149" t="s">
        <v>144</v>
      </c>
      <c r="B53" s="365" t="s">
        <v>162</v>
      </c>
      <c r="C53" s="366"/>
      <c r="D53" s="367"/>
      <c r="E53" s="365" t="s">
        <v>163</v>
      </c>
      <c r="F53" s="366"/>
      <c r="G53" s="366"/>
      <c r="H53" s="366"/>
      <c r="I53" s="368" t="s">
        <v>68</v>
      </c>
      <c r="J53" s="369"/>
      <c r="K53" s="370"/>
      <c r="L53" s="371"/>
      <c r="M53" s="372"/>
      <c r="N53" s="373"/>
      <c r="O53" s="374"/>
      <c r="P53" s="375"/>
      <c r="Q53" s="160"/>
      <c r="R53" s="161"/>
      <c r="S53" s="160"/>
      <c r="T53" s="161"/>
      <c r="U53" s="280"/>
      <c r="V53" s="28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58"/>
      <c r="BC53" s="258"/>
      <c r="BD53" s="258"/>
      <c r="BE53" s="258"/>
      <c r="BF53" s="258"/>
      <c r="BG53" s="258"/>
      <c r="BH53" s="258"/>
      <c r="BI53" s="258"/>
      <c r="BJ53" s="258"/>
      <c r="BK53" s="258"/>
      <c r="BL53" s="258"/>
      <c r="BM53" s="258"/>
      <c r="BN53" s="258"/>
      <c r="BO53" s="258"/>
      <c r="BS53" s="206"/>
      <c r="BU53" s="203"/>
      <c r="BX53" s="204"/>
      <c r="CE53" s="203"/>
    </row>
    <row r="54" spans="1:83" ht="15.75" thickBot="1">
      <c r="A54" s="166"/>
      <c r="B54" s="169"/>
      <c r="C54" s="167"/>
      <c r="D54" s="168"/>
      <c r="E54" s="169"/>
      <c r="F54" s="167"/>
      <c r="G54" s="167"/>
      <c r="H54" s="167"/>
      <c r="I54" s="376"/>
      <c r="J54" s="377"/>
      <c r="K54" s="378"/>
      <c r="L54" s="174"/>
      <c r="M54" s="379"/>
      <c r="N54" s="175"/>
      <c r="O54" s="174"/>
      <c r="P54" s="178"/>
      <c r="Q54" s="177"/>
      <c r="R54" s="178"/>
      <c r="S54" s="177"/>
      <c r="T54" s="178"/>
      <c r="U54" s="301"/>
      <c r="V54" s="302"/>
      <c r="W54" s="201"/>
      <c r="X54" s="201"/>
      <c r="Y54" s="201"/>
      <c r="Z54" s="201"/>
      <c r="AA54" s="201"/>
      <c r="AB54" s="201"/>
      <c r="AC54" s="201"/>
      <c r="AD54" s="201"/>
      <c r="AE54" s="201"/>
      <c r="AF54" s="201"/>
      <c r="AG54" s="201"/>
      <c r="AH54" s="201"/>
      <c r="AI54" s="201"/>
      <c r="AJ54" s="201"/>
      <c r="AK54" s="201"/>
      <c r="AL54" s="201"/>
      <c r="AM54" s="201"/>
      <c r="AN54" s="201"/>
      <c r="AO54" s="201"/>
      <c r="AP54" s="201"/>
      <c r="AQ54" s="201"/>
      <c r="AR54" s="201"/>
      <c r="AS54" s="201"/>
      <c r="AT54" s="201"/>
      <c r="AU54" s="201"/>
      <c r="AV54" s="201"/>
      <c r="AW54" s="201"/>
      <c r="AX54" s="201"/>
      <c r="AY54" s="201"/>
      <c r="AZ54" s="201"/>
      <c r="BA54" s="201"/>
      <c r="BB54" s="201"/>
      <c r="BC54" s="201"/>
      <c r="BD54" s="201"/>
      <c r="BE54" s="201"/>
      <c r="BF54" s="201"/>
      <c r="BG54" s="201"/>
      <c r="BH54" s="201"/>
      <c r="BI54" s="201"/>
      <c r="BJ54" s="201"/>
      <c r="BK54" s="201"/>
      <c r="BL54" s="201"/>
      <c r="BM54" s="201"/>
      <c r="BN54" s="201"/>
      <c r="BO54" s="201"/>
      <c r="BS54" s="206"/>
      <c r="BU54" s="203"/>
      <c r="BX54" s="204"/>
      <c r="CE54" s="203"/>
    </row>
    <row r="55" spans="1:83" ht="15">
      <c r="A55" s="303"/>
      <c r="B55" s="380"/>
      <c r="C55" s="381"/>
      <c r="D55" s="382"/>
      <c r="E55" s="380"/>
      <c r="F55" s="381"/>
      <c r="G55" s="381"/>
      <c r="H55" s="381"/>
      <c r="I55" s="380"/>
      <c r="J55" s="382"/>
      <c r="K55" s="383"/>
      <c r="L55" s="384"/>
      <c r="M55" s="385"/>
      <c r="N55" s="386"/>
      <c r="O55" s="387"/>
      <c r="P55" s="388"/>
      <c r="Q55" s="389">
        <f t="shared" ref="Q55:Q62" si="4">+L55*O55</f>
        <v>0</v>
      </c>
      <c r="R55" s="390"/>
      <c r="S55" s="218">
        <v>0</v>
      </c>
      <c r="T55" s="219"/>
      <c r="U55" s="199">
        <f>Q55-S55</f>
        <v>0</v>
      </c>
      <c r="V55" s="200"/>
      <c r="W55" s="201"/>
      <c r="X55" s="201"/>
      <c r="Y55" s="201"/>
      <c r="Z55" s="201"/>
      <c r="AA55" s="201"/>
      <c r="AB55" s="201"/>
      <c r="AC55" s="201"/>
      <c r="AD55" s="201"/>
      <c r="AE55" s="201"/>
      <c r="AF55" s="201"/>
      <c r="AG55" s="201"/>
      <c r="AH55" s="201"/>
      <c r="AI55" s="201"/>
      <c r="AJ55" s="201"/>
      <c r="AK55" s="201"/>
      <c r="AL55" s="201"/>
      <c r="AM55" s="201"/>
      <c r="AN55" s="201"/>
      <c r="AO55" s="201"/>
      <c r="AP55" s="201"/>
      <c r="AQ55" s="201"/>
      <c r="AR55" s="201"/>
      <c r="AS55" s="201"/>
      <c r="AT55" s="201"/>
      <c r="AU55" s="201"/>
      <c r="AV55" s="201"/>
      <c r="AW55" s="201"/>
      <c r="AX55" s="201"/>
      <c r="AY55" s="201"/>
      <c r="AZ55" s="201"/>
      <c r="BA55" s="201"/>
      <c r="BB55" s="201"/>
      <c r="BC55" s="201"/>
      <c r="BD55" s="201"/>
      <c r="BE55" s="201"/>
      <c r="BF55" s="201"/>
      <c r="BG55" s="201"/>
      <c r="BH55" s="201"/>
      <c r="BI55" s="201"/>
      <c r="BJ55" s="201"/>
      <c r="BK55" s="201"/>
      <c r="BL55" s="201"/>
      <c r="BM55" s="201"/>
      <c r="BN55" s="201"/>
      <c r="BO55" s="201"/>
      <c r="BU55" s="203"/>
      <c r="BX55" s="204"/>
      <c r="CE55" s="203"/>
    </row>
    <row r="56" spans="1:83" ht="15">
      <c r="A56" s="319"/>
      <c r="B56" s="391"/>
      <c r="C56" s="392"/>
      <c r="D56" s="393"/>
      <c r="E56" s="391"/>
      <c r="F56" s="392"/>
      <c r="G56" s="392"/>
      <c r="H56" s="392"/>
      <c r="I56" s="391"/>
      <c r="J56" s="393"/>
      <c r="K56" s="394"/>
      <c r="L56" s="395"/>
      <c r="M56" s="396"/>
      <c r="N56" s="397"/>
      <c r="O56" s="398"/>
      <c r="P56" s="399"/>
      <c r="Q56" s="216">
        <f t="shared" si="4"/>
        <v>0</v>
      </c>
      <c r="R56" s="217"/>
      <c r="S56" s="218">
        <v>0</v>
      </c>
      <c r="T56" s="219"/>
      <c r="U56" s="199">
        <f t="shared" ref="U56:U73" si="5">Q56-S56</f>
        <v>0</v>
      </c>
      <c r="V56" s="200"/>
      <c r="W56" s="201"/>
      <c r="X56" s="201"/>
      <c r="Y56" s="201"/>
      <c r="Z56" s="201"/>
      <c r="AA56" s="201"/>
      <c r="AB56" s="201"/>
      <c r="AC56" s="201"/>
      <c r="AD56" s="201"/>
      <c r="AE56" s="201"/>
      <c r="AF56" s="201"/>
      <c r="AG56" s="201"/>
      <c r="AH56" s="201"/>
      <c r="AI56" s="201"/>
      <c r="AJ56" s="201"/>
      <c r="AK56" s="201"/>
      <c r="AL56" s="201"/>
      <c r="AM56" s="201"/>
      <c r="AN56" s="201"/>
      <c r="AO56" s="201"/>
      <c r="AP56" s="201"/>
      <c r="AQ56" s="201"/>
      <c r="AR56" s="201"/>
      <c r="AS56" s="201"/>
      <c r="AT56" s="201"/>
      <c r="AU56" s="201"/>
      <c r="AV56" s="201"/>
      <c r="AW56" s="201"/>
      <c r="AX56" s="201"/>
      <c r="AY56" s="201"/>
      <c r="AZ56" s="201"/>
      <c r="BA56" s="201"/>
      <c r="BB56" s="201"/>
      <c r="BC56" s="201"/>
      <c r="BD56" s="201"/>
      <c r="BE56" s="201"/>
      <c r="BF56" s="201"/>
      <c r="BG56" s="201"/>
      <c r="BH56" s="201"/>
      <c r="BI56" s="201"/>
      <c r="BJ56" s="201"/>
      <c r="BK56" s="201"/>
      <c r="BL56" s="201"/>
      <c r="BM56" s="201"/>
      <c r="BN56" s="201"/>
      <c r="BO56" s="201"/>
      <c r="BU56" s="203"/>
      <c r="BX56" s="204"/>
      <c r="CE56" s="203"/>
    </row>
    <row r="57" spans="1:83" ht="15">
      <c r="A57" s="330"/>
      <c r="B57" s="400"/>
      <c r="C57" s="401"/>
      <c r="D57" s="402"/>
      <c r="E57" s="210"/>
      <c r="F57" s="403"/>
      <c r="G57" s="403"/>
      <c r="H57" s="403"/>
      <c r="I57" s="404"/>
      <c r="J57" s="405"/>
      <c r="K57" s="406"/>
      <c r="L57" s="407"/>
      <c r="M57" s="408"/>
      <c r="N57" s="409"/>
      <c r="O57" s="410"/>
      <c r="P57" s="411"/>
      <c r="Q57" s="216">
        <f>+L57*O57</f>
        <v>0</v>
      </c>
      <c r="R57" s="217"/>
      <c r="S57" s="218">
        <v>0</v>
      </c>
      <c r="T57" s="219"/>
      <c r="U57" s="199">
        <f t="shared" si="5"/>
        <v>0</v>
      </c>
      <c r="V57" s="200"/>
      <c r="W57" s="201"/>
      <c r="X57" s="201"/>
      <c r="Y57" s="201"/>
      <c r="Z57" s="201"/>
      <c r="AA57" s="201"/>
      <c r="AB57" s="201"/>
      <c r="AC57" s="201"/>
      <c r="AD57" s="201"/>
      <c r="AE57" s="201"/>
      <c r="AF57" s="201"/>
      <c r="AG57" s="201"/>
      <c r="AH57" s="201"/>
      <c r="AI57" s="201"/>
      <c r="AJ57" s="201"/>
      <c r="AK57" s="201"/>
      <c r="AL57" s="201"/>
      <c r="AM57" s="201"/>
      <c r="AN57" s="201"/>
      <c r="AO57" s="201"/>
      <c r="AP57" s="201"/>
      <c r="AQ57" s="201"/>
      <c r="AR57" s="201"/>
      <c r="AS57" s="201"/>
      <c r="AT57" s="201"/>
      <c r="AU57" s="201"/>
      <c r="AV57" s="201"/>
      <c r="AW57" s="201"/>
      <c r="AX57" s="201"/>
      <c r="AY57" s="201"/>
      <c r="AZ57" s="201"/>
      <c r="BA57" s="201"/>
      <c r="BB57" s="201"/>
      <c r="BC57" s="201"/>
      <c r="BD57" s="201"/>
      <c r="BE57" s="201"/>
      <c r="BF57" s="201"/>
      <c r="BG57" s="201"/>
      <c r="BH57" s="201"/>
      <c r="BI57" s="201"/>
      <c r="BJ57" s="201"/>
      <c r="BK57" s="201"/>
      <c r="BL57" s="201"/>
      <c r="BM57" s="201"/>
      <c r="BN57" s="201"/>
      <c r="BO57" s="201"/>
      <c r="BU57" s="203"/>
      <c r="BX57" s="204"/>
      <c r="CE57" s="203"/>
    </row>
    <row r="58" spans="1:83" ht="15">
      <c r="A58" s="330"/>
      <c r="B58" s="400"/>
      <c r="C58" s="401"/>
      <c r="D58" s="402"/>
      <c r="E58" s="210"/>
      <c r="F58" s="403"/>
      <c r="G58" s="403"/>
      <c r="H58" s="403"/>
      <c r="I58" s="404"/>
      <c r="J58" s="405"/>
      <c r="K58" s="406"/>
      <c r="L58" s="412"/>
      <c r="M58" s="413"/>
      <c r="N58" s="414"/>
      <c r="O58" s="410"/>
      <c r="P58" s="411"/>
      <c r="Q58" s="216">
        <f>+L58*O58</f>
        <v>0</v>
      </c>
      <c r="R58" s="217"/>
      <c r="S58" s="218">
        <v>0</v>
      </c>
      <c r="T58" s="219"/>
      <c r="U58" s="199">
        <f t="shared" si="5"/>
        <v>0</v>
      </c>
      <c r="V58" s="200"/>
      <c r="W58" s="201"/>
      <c r="X58" s="201"/>
      <c r="Y58" s="201"/>
      <c r="Z58" s="201"/>
      <c r="AA58" s="201"/>
      <c r="AB58" s="201"/>
      <c r="AC58" s="201"/>
      <c r="AD58" s="201"/>
      <c r="AE58" s="201"/>
      <c r="AF58" s="201"/>
      <c r="AG58" s="201"/>
      <c r="AH58" s="201"/>
      <c r="AI58" s="201"/>
      <c r="AJ58" s="201"/>
      <c r="AK58" s="201"/>
      <c r="AL58" s="201"/>
      <c r="AM58" s="201"/>
      <c r="AN58" s="201"/>
      <c r="AO58" s="201"/>
      <c r="AP58" s="201"/>
      <c r="AQ58" s="201"/>
      <c r="AR58" s="201"/>
      <c r="AS58" s="201"/>
      <c r="AT58" s="201"/>
      <c r="AU58" s="201"/>
      <c r="AV58" s="201"/>
      <c r="AW58" s="201"/>
      <c r="AX58" s="201"/>
      <c r="AY58" s="201"/>
      <c r="AZ58" s="201"/>
      <c r="BA58" s="201"/>
      <c r="BB58" s="201"/>
      <c r="BC58" s="201"/>
      <c r="BD58" s="201"/>
      <c r="BE58" s="201"/>
      <c r="BF58" s="342" t="s">
        <v>164</v>
      </c>
      <c r="BG58" s="201"/>
      <c r="BH58" s="201"/>
      <c r="BI58" s="201"/>
      <c r="BJ58" s="201"/>
      <c r="BK58" s="201"/>
      <c r="BL58" s="201"/>
      <c r="BM58" s="201"/>
      <c r="BN58" s="201"/>
      <c r="BO58" s="201"/>
      <c r="BX58" s="204"/>
      <c r="CE58" s="203"/>
    </row>
    <row r="59" spans="1:83" ht="15">
      <c r="A59" s="330"/>
      <c r="B59" s="400"/>
      <c r="C59" s="401"/>
      <c r="D59" s="402"/>
      <c r="E59" s="210"/>
      <c r="F59" s="403"/>
      <c r="G59" s="403"/>
      <c r="H59" s="403"/>
      <c r="I59" s="404"/>
      <c r="J59" s="405"/>
      <c r="K59" s="406"/>
      <c r="L59" s="412"/>
      <c r="M59" s="413"/>
      <c r="N59" s="414"/>
      <c r="O59" s="410"/>
      <c r="P59" s="411"/>
      <c r="Q59" s="216">
        <f t="shared" si="4"/>
        <v>0</v>
      </c>
      <c r="R59" s="217"/>
      <c r="S59" s="218">
        <v>0</v>
      </c>
      <c r="T59" s="219"/>
      <c r="U59" s="199">
        <f t="shared" si="5"/>
        <v>0</v>
      </c>
      <c r="V59" s="200"/>
      <c r="W59" s="201"/>
      <c r="X59" s="201"/>
      <c r="Y59" s="201"/>
      <c r="Z59" s="201"/>
      <c r="AA59" s="201"/>
      <c r="AB59" s="201"/>
      <c r="AC59" s="201"/>
      <c r="AD59" s="201"/>
      <c r="AE59" s="201"/>
      <c r="AF59" s="201"/>
      <c r="AG59" s="201"/>
      <c r="AH59" s="201"/>
      <c r="AI59" s="201"/>
      <c r="AJ59" s="201"/>
      <c r="AK59" s="201"/>
      <c r="AL59" s="201"/>
      <c r="AM59" s="201"/>
      <c r="AN59" s="201"/>
      <c r="AO59" s="201"/>
      <c r="AP59" s="201"/>
      <c r="AQ59" s="201"/>
      <c r="AR59" s="201"/>
      <c r="AS59" s="201"/>
      <c r="AT59" s="201"/>
      <c r="AU59" s="201"/>
      <c r="AV59" s="201"/>
      <c r="AW59" s="201"/>
      <c r="AX59" s="201"/>
      <c r="AY59" s="201"/>
      <c r="AZ59" s="201"/>
      <c r="BA59" s="201"/>
      <c r="BB59" s="201"/>
      <c r="BC59" s="201"/>
      <c r="BD59" s="201"/>
      <c r="BE59" s="201"/>
      <c r="BF59" s="342" t="s">
        <v>165</v>
      </c>
      <c r="BG59" s="201"/>
      <c r="BH59" s="201"/>
      <c r="BI59" s="201"/>
      <c r="BJ59" s="201"/>
      <c r="BK59" s="201"/>
      <c r="BL59" s="201"/>
      <c r="BM59" s="201"/>
      <c r="BN59" s="201"/>
      <c r="BO59" s="201"/>
      <c r="BX59" s="204"/>
      <c r="CE59" s="203"/>
    </row>
    <row r="60" spans="1:83" ht="15">
      <c r="A60" s="330"/>
      <c r="B60" s="400"/>
      <c r="C60" s="401"/>
      <c r="D60" s="402"/>
      <c r="E60" s="210"/>
      <c r="F60" s="403"/>
      <c r="G60" s="403"/>
      <c r="H60" s="403"/>
      <c r="I60" s="404"/>
      <c r="J60" s="405"/>
      <c r="K60" s="406"/>
      <c r="L60" s="412"/>
      <c r="M60" s="413"/>
      <c r="N60" s="414"/>
      <c r="O60" s="410"/>
      <c r="P60" s="411"/>
      <c r="Q60" s="216">
        <f t="shared" si="4"/>
        <v>0</v>
      </c>
      <c r="R60" s="217"/>
      <c r="S60" s="218">
        <v>0</v>
      </c>
      <c r="T60" s="219"/>
      <c r="U60" s="199">
        <f t="shared" si="5"/>
        <v>0</v>
      </c>
      <c r="V60" s="200"/>
      <c r="W60" s="201"/>
      <c r="X60" s="201"/>
      <c r="Y60" s="201"/>
      <c r="Z60" s="201"/>
      <c r="AA60" s="201"/>
      <c r="AB60" s="201"/>
      <c r="AC60" s="201"/>
      <c r="AD60" s="201"/>
      <c r="AE60" s="201"/>
      <c r="AF60" s="201"/>
      <c r="AG60" s="201"/>
      <c r="AH60" s="201"/>
      <c r="AI60" s="201"/>
      <c r="AJ60" s="201"/>
      <c r="AK60" s="201"/>
      <c r="AL60" s="201"/>
      <c r="AM60" s="201"/>
      <c r="AN60" s="201"/>
      <c r="AO60" s="201"/>
      <c r="AP60" s="201"/>
      <c r="AQ60" s="201"/>
      <c r="AR60" s="201"/>
      <c r="AS60" s="201"/>
      <c r="AT60" s="201"/>
      <c r="AU60" s="201"/>
      <c r="AV60" s="201"/>
      <c r="AW60" s="201"/>
      <c r="AX60" s="201"/>
      <c r="AY60" s="201"/>
      <c r="AZ60" s="201"/>
      <c r="BA60" s="201"/>
      <c r="BB60" s="201"/>
      <c r="BC60" s="201"/>
      <c r="BD60" s="201"/>
      <c r="BE60" s="201"/>
      <c r="BF60" s="342" t="s">
        <v>166</v>
      </c>
      <c r="BG60" s="201"/>
      <c r="BH60" s="201"/>
      <c r="BI60" s="201"/>
      <c r="BJ60" s="201"/>
      <c r="BK60" s="201"/>
      <c r="BL60" s="201"/>
      <c r="BM60" s="201"/>
      <c r="BN60" s="201"/>
      <c r="BO60" s="201"/>
      <c r="BX60" s="204"/>
      <c r="CE60" s="13"/>
    </row>
    <row r="61" spans="1:83" ht="15">
      <c r="A61" s="330"/>
      <c r="B61" s="400"/>
      <c r="C61" s="401"/>
      <c r="D61" s="402"/>
      <c r="E61" s="210"/>
      <c r="F61" s="403"/>
      <c r="G61" s="403"/>
      <c r="H61" s="403"/>
      <c r="I61" s="404"/>
      <c r="J61" s="405"/>
      <c r="K61" s="406"/>
      <c r="L61" s="412"/>
      <c r="M61" s="413"/>
      <c r="N61" s="414"/>
      <c r="O61" s="410"/>
      <c r="P61" s="411"/>
      <c r="Q61" s="216">
        <f t="shared" si="4"/>
        <v>0</v>
      </c>
      <c r="R61" s="217"/>
      <c r="S61" s="218">
        <v>0</v>
      </c>
      <c r="T61" s="219"/>
      <c r="U61" s="199">
        <f t="shared" si="5"/>
        <v>0</v>
      </c>
      <c r="V61" s="200"/>
      <c r="W61" s="342"/>
      <c r="X61" s="203"/>
      <c r="Y61" s="203"/>
      <c r="Z61" s="203"/>
      <c r="AA61" s="203"/>
      <c r="AB61" s="203"/>
      <c r="AC61" s="201"/>
      <c r="AD61" s="201"/>
      <c r="AE61" s="201"/>
      <c r="AF61" s="201"/>
      <c r="AG61" s="201"/>
      <c r="AH61" s="201"/>
      <c r="AI61" s="201"/>
      <c r="AJ61" s="201"/>
      <c r="AK61" s="201"/>
      <c r="AL61" s="201"/>
      <c r="AM61" s="201"/>
      <c r="AN61" s="201"/>
      <c r="AO61" s="201"/>
      <c r="AP61" s="201"/>
      <c r="AQ61" s="201"/>
      <c r="AR61" s="201"/>
      <c r="AS61" s="201"/>
      <c r="AT61" s="201"/>
      <c r="AU61" s="201"/>
      <c r="AV61" s="201"/>
      <c r="AW61" s="201"/>
      <c r="AX61" s="201"/>
      <c r="AY61" s="201"/>
      <c r="AZ61" s="201"/>
      <c r="BA61" s="201"/>
      <c r="BB61" s="342"/>
      <c r="BC61" s="343"/>
      <c r="BD61" s="201"/>
      <c r="BE61" s="201"/>
      <c r="BF61" s="201"/>
      <c r="BG61" s="201"/>
      <c r="BH61" s="201"/>
      <c r="BI61" s="201"/>
      <c r="BJ61" s="201"/>
      <c r="BK61" s="201"/>
      <c r="BL61" s="201"/>
      <c r="BM61" s="201"/>
      <c r="BN61" s="201"/>
      <c r="BO61" s="201"/>
      <c r="BX61" s="204"/>
    </row>
    <row r="62" spans="1:83" ht="15">
      <c r="A62" s="330"/>
      <c r="B62" s="400"/>
      <c r="C62" s="401"/>
      <c r="D62" s="402"/>
      <c r="E62" s="210"/>
      <c r="F62" s="403"/>
      <c r="G62" s="403"/>
      <c r="H62" s="403"/>
      <c r="I62" s="404"/>
      <c r="J62" s="405"/>
      <c r="K62" s="406"/>
      <c r="L62" s="412"/>
      <c r="M62" s="413"/>
      <c r="N62" s="414"/>
      <c r="O62" s="410"/>
      <c r="P62" s="411"/>
      <c r="Q62" s="216">
        <f t="shared" si="4"/>
        <v>0</v>
      </c>
      <c r="R62" s="217"/>
      <c r="S62" s="218">
        <v>0</v>
      </c>
      <c r="T62" s="219"/>
      <c r="U62" s="199">
        <f t="shared" si="5"/>
        <v>0</v>
      </c>
      <c r="V62" s="200"/>
      <c r="W62" s="201"/>
      <c r="X62" s="201"/>
      <c r="Y62" s="201"/>
      <c r="Z62" s="201"/>
      <c r="AA62" s="201"/>
      <c r="AB62" s="201"/>
      <c r="AC62" s="201"/>
      <c r="AD62" s="201"/>
      <c r="AE62" s="201"/>
      <c r="AF62" s="201"/>
      <c r="AG62" s="201"/>
      <c r="AH62" s="201"/>
      <c r="AI62" s="201"/>
      <c r="AJ62" s="201"/>
      <c r="AK62" s="201"/>
      <c r="AL62" s="201"/>
      <c r="AM62" s="201"/>
      <c r="AN62" s="201"/>
      <c r="AO62" s="201"/>
      <c r="AP62" s="201"/>
      <c r="AQ62" s="201"/>
      <c r="AR62" s="201"/>
      <c r="AS62" s="201"/>
      <c r="AT62" s="201"/>
      <c r="AU62" s="201"/>
      <c r="AV62" s="201"/>
      <c r="AW62" s="201"/>
      <c r="AX62" s="201"/>
      <c r="AY62" s="201"/>
      <c r="AZ62" s="201"/>
      <c r="BA62" s="201"/>
      <c r="BB62" s="201"/>
      <c r="BC62" s="201"/>
      <c r="BD62" s="201"/>
      <c r="BE62" s="201"/>
      <c r="BF62" s="342" t="s">
        <v>167</v>
      </c>
      <c r="BG62" s="201"/>
      <c r="BH62" s="201"/>
      <c r="BI62" s="201"/>
      <c r="BJ62" s="201"/>
      <c r="BK62" s="201"/>
      <c r="BL62" s="201"/>
      <c r="BM62" s="201"/>
      <c r="BN62" s="201"/>
      <c r="BO62" s="201"/>
      <c r="BX62" s="204"/>
    </row>
    <row r="63" spans="1:83" ht="15.75" thickBot="1">
      <c r="A63" s="241" t="s">
        <v>168</v>
      </c>
      <c r="B63" s="242"/>
      <c r="C63" s="242"/>
      <c r="D63" s="242"/>
      <c r="E63" s="242"/>
      <c r="F63" s="242"/>
      <c r="G63" s="242"/>
      <c r="H63" s="242"/>
      <c r="I63" s="242"/>
      <c r="J63" s="242"/>
      <c r="K63" s="242"/>
      <c r="L63" s="242"/>
      <c r="M63" s="242"/>
      <c r="N63" s="242"/>
      <c r="O63" s="242"/>
      <c r="P63" s="243"/>
      <c r="Q63" s="216">
        <f>'[1]Component 1'!Q92:R92+'[1]Component 2'!Q92:R92</f>
        <v>0</v>
      </c>
      <c r="R63" s="215"/>
      <c r="S63" s="217">
        <f>'[1]Component 1'!S92:T92+'[1]Component 2'!S92:T92</f>
        <v>0</v>
      </c>
      <c r="T63" s="217"/>
      <c r="U63" s="199">
        <f t="shared" si="5"/>
        <v>0</v>
      </c>
      <c r="V63" s="200"/>
      <c r="W63" s="201"/>
      <c r="X63" s="201"/>
      <c r="Y63" s="201"/>
      <c r="Z63" s="201"/>
      <c r="AA63" s="201"/>
      <c r="AB63" s="201"/>
      <c r="AC63" s="201"/>
      <c r="AD63" s="201"/>
      <c r="AE63" s="201"/>
      <c r="AF63" s="201"/>
      <c r="AG63" s="201"/>
      <c r="AH63" s="201"/>
      <c r="AI63" s="201"/>
      <c r="AJ63" s="201"/>
      <c r="AK63" s="201"/>
      <c r="AL63" s="201"/>
      <c r="AM63" s="201"/>
      <c r="AN63" s="201"/>
      <c r="AO63" s="201"/>
      <c r="AP63" s="201"/>
      <c r="AQ63" s="201"/>
      <c r="AR63" s="201"/>
      <c r="AS63" s="201"/>
      <c r="AT63" s="201"/>
      <c r="AU63" s="201"/>
      <c r="AV63" s="201"/>
      <c r="AW63" s="201"/>
      <c r="AX63" s="201"/>
      <c r="AY63" s="201"/>
      <c r="AZ63" s="201"/>
      <c r="BA63" s="201"/>
      <c r="BB63" s="201"/>
      <c r="BC63" s="201"/>
      <c r="BD63" s="201"/>
      <c r="BE63" s="201"/>
      <c r="BF63" s="342" t="s">
        <v>169</v>
      </c>
      <c r="BG63" s="201"/>
      <c r="BH63" s="201"/>
      <c r="BI63" s="201"/>
      <c r="BJ63" s="201"/>
      <c r="BK63" s="201"/>
      <c r="BL63" s="201"/>
      <c r="BM63" s="201"/>
      <c r="BN63" s="201"/>
      <c r="BO63" s="201"/>
      <c r="BX63" s="204"/>
    </row>
    <row r="64" spans="1:83" ht="15.75" thickBot="1">
      <c r="A64" s="415"/>
      <c r="B64" s="416"/>
      <c r="C64" s="416"/>
      <c r="D64" s="416"/>
      <c r="E64" s="416"/>
      <c r="F64" s="416"/>
      <c r="G64" s="416"/>
      <c r="H64" s="417"/>
      <c r="I64" s="418" t="s">
        <v>170</v>
      </c>
      <c r="J64" s="419"/>
      <c r="K64" s="419"/>
      <c r="L64" s="419"/>
      <c r="M64" s="419"/>
      <c r="N64" s="419"/>
      <c r="O64" s="419"/>
      <c r="P64" s="420"/>
      <c r="Q64" s="228">
        <f>SUM(Q55:R63)</f>
        <v>0</v>
      </c>
      <c r="R64" s="229"/>
      <c r="S64" s="228">
        <f>SUM(S55:T63)</f>
        <v>0</v>
      </c>
      <c r="T64" s="229"/>
      <c r="U64" s="316">
        <f t="shared" si="5"/>
        <v>0</v>
      </c>
      <c r="V64" s="318"/>
      <c r="W64" s="201"/>
      <c r="X64" s="201"/>
      <c r="Y64" s="201"/>
      <c r="Z64" s="201"/>
      <c r="AA64" s="201"/>
      <c r="AB64" s="201"/>
      <c r="AC64" s="201"/>
      <c r="AD64" s="201"/>
      <c r="AE64" s="201"/>
      <c r="AF64" s="201"/>
      <c r="AG64" s="201"/>
      <c r="AH64" s="201"/>
      <c r="AI64" s="201"/>
      <c r="AJ64" s="201"/>
      <c r="AK64" s="201"/>
      <c r="AL64" s="201"/>
      <c r="AM64" s="201"/>
      <c r="AN64" s="201"/>
      <c r="AO64" s="201"/>
      <c r="AP64" s="201"/>
      <c r="AQ64" s="201"/>
      <c r="AR64" s="201"/>
      <c r="AS64" s="201"/>
      <c r="AT64" s="201"/>
      <c r="AU64" s="201"/>
      <c r="AV64" s="201"/>
      <c r="AW64" s="201"/>
      <c r="AX64" s="201"/>
      <c r="AY64" s="201"/>
      <c r="AZ64" s="201"/>
      <c r="BA64" s="201"/>
      <c r="BB64" s="201"/>
      <c r="BC64" s="201"/>
      <c r="BD64" s="201"/>
      <c r="BE64" s="201"/>
      <c r="BF64" s="342" t="s">
        <v>171</v>
      </c>
      <c r="BG64" s="201"/>
      <c r="BH64" s="201"/>
      <c r="BI64" s="201"/>
      <c r="BJ64" s="201"/>
      <c r="BK64" s="201"/>
      <c r="BL64" s="201"/>
      <c r="BM64" s="201"/>
      <c r="BN64" s="201"/>
      <c r="BO64" s="201"/>
      <c r="BX64" s="204"/>
    </row>
    <row r="65" spans="1:83" ht="15">
      <c r="A65" s="421" t="s">
        <v>172</v>
      </c>
      <c r="B65" s="422"/>
      <c r="C65" s="422"/>
      <c r="D65" s="422"/>
      <c r="E65" s="422"/>
      <c r="F65" s="422"/>
      <c r="G65" s="422"/>
      <c r="H65" s="422"/>
      <c r="I65" s="422"/>
      <c r="J65" s="422"/>
      <c r="K65" s="422"/>
      <c r="L65" s="422"/>
      <c r="M65" s="422"/>
      <c r="N65" s="422"/>
      <c r="O65" s="422"/>
      <c r="P65" s="423"/>
      <c r="Q65" s="424">
        <f>SUM(Q64:R64)</f>
        <v>0</v>
      </c>
      <c r="R65" s="346"/>
      <c r="S65" s="346">
        <f>SUM(S64:T64)</f>
        <v>0</v>
      </c>
      <c r="T65" s="346"/>
      <c r="U65" s="345">
        <f t="shared" si="5"/>
        <v>0</v>
      </c>
      <c r="V65" s="348"/>
      <c r="W65" s="201"/>
      <c r="X65" s="201"/>
      <c r="Y65" s="201"/>
      <c r="Z65" s="201"/>
      <c r="AA65" s="201"/>
      <c r="AB65" s="201"/>
      <c r="AC65" s="201"/>
      <c r="AD65" s="201"/>
      <c r="AE65" s="201"/>
      <c r="AF65" s="201"/>
      <c r="AG65" s="201"/>
      <c r="AH65" s="201"/>
      <c r="AI65" s="201"/>
      <c r="AJ65" s="201"/>
      <c r="AK65" s="201"/>
      <c r="AL65" s="201"/>
      <c r="AM65" s="201"/>
      <c r="AN65" s="201"/>
      <c r="AO65" s="201"/>
      <c r="AP65" s="201"/>
      <c r="AQ65" s="201"/>
      <c r="AR65" s="201"/>
      <c r="AS65" s="201"/>
      <c r="AT65" s="201"/>
      <c r="AU65" s="201"/>
      <c r="AV65" s="201"/>
      <c r="AW65" s="201"/>
      <c r="AX65" s="201"/>
      <c r="AY65" s="201"/>
      <c r="AZ65" s="201"/>
      <c r="BA65" s="201"/>
      <c r="BB65" s="201"/>
      <c r="BC65" s="201"/>
      <c r="BD65" s="201"/>
      <c r="BE65" s="201"/>
      <c r="BF65" s="342" t="s">
        <v>173</v>
      </c>
      <c r="BG65" s="201"/>
      <c r="BH65" s="201"/>
      <c r="BI65" s="201"/>
      <c r="BJ65" s="201"/>
      <c r="BK65" s="201"/>
      <c r="BL65" s="201"/>
      <c r="BM65" s="201"/>
      <c r="BN65" s="201"/>
      <c r="BO65" s="201"/>
      <c r="BX65" s="204"/>
    </row>
    <row r="66" spans="1:83" ht="15">
      <c r="A66" s="425" t="s">
        <v>174</v>
      </c>
      <c r="B66" s="426"/>
      <c r="C66" s="426"/>
      <c r="D66" s="426"/>
      <c r="E66" s="426"/>
      <c r="F66" s="426"/>
      <c r="G66" s="426"/>
      <c r="H66" s="426"/>
      <c r="I66" s="426"/>
      <c r="J66" s="426"/>
      <c r="K66" s="426"/>
      <c r="L66" s="426"/>
      <c r="M66" s="426"/>
      <c r="N66" s="426"/>
      <c r="O66" s="426"/>
      <c r="P66" s="427"/>
      <c r="Q66" s="424">
        <f>Q35</f>
        <v>0</v>
      </c>
      <c r="R66" s="346"/>
      <c r="S66" s="346">
        <f>S35</f>
        <v>0</v>
      </c>
      <c r="T66" s="346"/>
      <c r="U66" s="345">
        <f t="shared" si="5"/>
        <v>0</v>
      </c>
      <c r="V66" s="348"/>
      <c r="W66" s="201"/>
      <c r="X66" s="201"/>
      <c r="Y66" s="201"/>
      <c r="Z66" s="201"/>
      <c r="AA66" s="201"/>
      <c r="AB66" s="201"/>
      <c r="AC66" s="201"/>
      <c r="AD66" s="201"/>
      <c r="AE66" s="201"/>
      <c r="AF66" s="201"/>
      <c r="AG66" s="201"/>
      <c r="AH66" s="201"/>
      <c r="AI66" s="201"/>
      <c r="AJ66" s="201"/>
      <c r="AK66" s="201"/>
      <c r="AL66" s="201"/>
      <c r="AM66" s="201"/>
      <c r="AN66" s="201"/>
      <c r="AO66" s="201"/>
      <c r="AP66" s="201"/>
      <c r="AQ66" s="201"/>
      <c r="AR66" s="201"/>
      <c r="AS66" s="201"/>
      <c r="AT66" s="201"/>
      <c r="AU66" s="201"/>
      <c r="AV66" s="201"/>
      <c r="AW66" s="201"/>
      <c r="AX66" s="201"/>
      <c r="AY66" s="201"/>
      <c r="AZ66" s="201"/>
      <c r="BA66" s="201"/>
      <c r="BB66" s="201"/>
      <c r="BC66" s="201"/>
      <c r="BD66" s="201"/>
      <c r="BE66" s="201"/>
      <c r="BF66" s="342"/>
      <c r="BG66" s="201"/>
      <c r="BH66" s="201"/>
      <c r="BI66" s="201"/>
      <c r="BJ66" s="201"/>
      <c r="BK66" s="201"/>
      <c r="BL66" s="201"/>
      <c r="BM66" s="201"/>
      <c r="BN66" s="201"/>
      <c r="BO66" s="201"/>
      <c r="BX66" s="204"/>
    </row>
    <row r="67" spans="1:83" ht="15.75" thickBot="1">
      <c r="A67" s="428" t="s">
        <v>175</v>
      </c>
      <c r="B67" s="429"/>
      <c r="C67" s="429"/>
      <c r="D67" s="429"/>
      <c r="E67" s="429"/>
      <c r="F67" s="429"/>
      <c r="G67" s="429"/>
      <c r="H67" s="429"/>
      <c r="I67" s="429"/>
      <c r="J67" s="429"/>
      <c r="K67" s="429"/>
      <c r="L67" s="429"/>
      <c r="M67" s="429"/>
      <c r="N67" s="429"/>
      <c r="O67" s="429"/>
      <c r="P67" s="430"/>
      <c r="Q67" s="424">
        <f>Q51</f>
        <v>0</v>
      </c>
      <c r="R67" s="346"/>
      <c r="S67" s="346">
        <f>S51</f>
        <v>0</v>
      </c>
      <c r="T67" s="346"/>
      <c r="U67" s="345">
        <f t="shared" si="5"/>
        <v>0</v>
      </c>
      <c r="V67" s="348"/>
      <c r="W67" s="201"/>
      <c r="X67" s="201"/>
      <c r="Y67" s="201"/>
      <c r="Z67" s="201"/>
      <c r="AA67" s="201"/>
      <c r="AB67" s="201"/>
      <c r="AC67" s="201"/>
      <c r="AD67" s="201"/>
      <c r="AE67" s="201"/>
      <c r="AF67" s="201"/>
      <c r="AG67" s="201"/>
      <c r="AH67" s="201"/>
      <c r="AI67" s="201"/>
      <c r="AJ67" s="201"/>
      <c r="AK67" s="201"/>
      <c r="AL67" s="201"/>
      <c r="AM67" s="201"/>
      <c r="AN67" s="201"/>
      <c r="AO67" s="201"/>
      <c r="AP67" s="201"/>
      <c r="AQ67" s="201"/>
      <c r="AR67" s="201"/>
      <c r="AS67" s="201"/>
      <c r="AT67" s="201"/>
      <c r="AU67" s="201"/>
      <c r="AV67" s="201"/>
      <c r="AW67" s="201"/>
      <c r="AX67" s="201"/>
      <c r="AY67" s="201"/>
      <c r="AZ67" s="201"/>
      <c r="BA67" s="201"/>
      <c r="BB67" s="201"/>
      <c r="BC67" s="201"/>
      <c r="BD67" s="201"/>
      <c r="BE67" s="201"/>
      <c r="BF67" s="342"/>
      <c r="BG67" s="201"/>
      <c r="BH67" s="201"/>
      <c r="BI67" s="201"/>
      <c r="BJ67" s="201"/>
      <c r="BK67" s="201"/>
      <c r="BL67" s="201"/>
      <c r="BM67" s="201"/>
      <c r="BN67" s="201"/>
      <c r="BO67" s="201"/>
      <c r="BX67" s="204"/>
      <c r="CE67" s="431" t="s">
        <v>176</v>
      </c>
    </row>
    <row r="68" spans="1:83" ht="15.75" thickBot="1">
      <c r="A68" s="432" t="s">
        <v>177</v>
      </c>
      <c r="B68" s="433"/>
      <c r="C68" s="433"/>
      <c r="D68" s="433"/>
      <c r="E68" s="434"/>
      <c r="F68" s="434"/>
      <c r="G68" s="434"/>
      <c r="H68" s="434"/>
      <c r="I68" s="434"/>
      <c r="J68" s="434"/>
      <c r="K68" s="434"/>
      <c r="L68" s="434"/>
      <c r="M68" s="434"/>
      <c r="N68" s="434"/>
      <c r="O68" s="434"/>
      <c r="P68" s="435"/>
      <c r="Q68" s="436">
        <f>Q51+Q35</f>
        <v>0</v>
      </c>
      <c r="R68" s="437"/>
      <c r="S68" s="350">
        <f>S51+S35</f>
        <v>0</v>
      </c>
      <c r="T68" s="350"/>
      <c r="U68" s="345">
        <f t="shared" si="5"/>
        <v>0</v>
      </c>
      <c r="V68" s="348"/>
      <c r="W68" s="201"/>
      <c r="X68" s="201"/>
      <c r="Y68" s="201"/>
      <c r="Z68" s="201"/>
      <c r="AA68" s="201"/>
      <c r="AB68" s="201"/>
      <c r="AC68" s="201"/>
      <c r="AD68" s="201"/>
      <c r="AE68" s="201"/>
      <c r="AF68" s="201"/>
      <c r="AG68" s="201"/>
      <c r="AH68" s="201"/>
      <c r="AI68" s="201"/>
      <c r="AJ68" s="201"/>
      <c r="AK68" s="201"/>
      <c r="AL68" s="201"/>
      <c r="AM68" s="201"/>
      <c r="AN68" s="201"/>
      <c r="AO68" s="201"/>
      <c r="AP68" s="201"/>
      <c r="AQ68" s="201"/>
      <c r="AR68" s="201"/>
      <c r="AS68" s="201"/>
      <c r="AT68" s="201"/>
      <c r="AU68" s="201"/>
      <c r="AV68" s="201"/>
      <c r="AW68" s="201"/>
      <c r="AX68" s="201"/>
      <c r="AY68" s="201"/>
      <c r="AZ68" s="201"/>
      <c r="BA68" s="201"/>
      <c r="BB68" s="201"/>
      <c r="BC68" s="201"/>
      <c r="BD68" s="201"/>
      <c r="BE68" s="201"/>
      <c r="BF68" s="342" t="s">
        <v>178</v>
      </c>
      <c r="BG68" s="201"/>
      <c r="BH68" s="201"/>
      <c r="BI68" s="201"/>
      <c r="BJ68" s="201"/>
      <c r="BK68" s="201"/>
      <c r="BL68" s="201"/>
      <c r="BM68" s="201"/>
      <c r="BN68" s="201"/>
      <c r="BO68" s="201"/>
      <c r="BX68" s="204"/>
    </row>
    <row r="69" spans="1:83" ht="15.75" thickBot="1">
      <c r="A69" s="438" t="s">
        <v>179</v>
      </c>
      <c r="B69" s="261"/>
      <c r="C69" s="261"/>
      <c r="D69" s="261"/>
      <c r="E69" s="129"/>
      <c r="F69" s="129"/>
      <c r="G69" s="129"/>
      <c r="H69" s="439">
        <v>0</v>
      </c>
      <c r="I69" s="440">
        <f>IF(S68=0,0,S69/S68)</f>
        <v>0</v>
      </c>
      <c r="J69" s="441"/>
      <c r="K69" s="442" t="s">
        <v>180</v>
      </c>
      <c r="L69" s="443"/>
      <c r="M69" s="443"/>
      <c r="N69" s="443"/>
      <c r="O69" s="443"/>
      <c r="P69" s="444"/>
      <c r="Q69" s="445">
        <f>Q68*H69</f>
        <v>0</v>
      </c>
      <c r="R69" s="345"/>
      <c r="S69" s="446">
        <v>0</v>
      </c>
      <c r="T69" s="447"/>
      <c r="U69" s="345">
        <f t="shared" si="5"/>
        <v>0</v>
      </c>
      <c r="V69" s="348"/>
      <c r="W69" s="201"/>
      <c r="X69" s="201"/>
      <c r="Y69" s="201"/>
      <c r="Z69" s="201"/>
      <c r="AA69" s="201"/>
      <c r="AB69" s="201"/>
      <c r="AC69" s="201"/>
      <c r="AD69" s="201"/>
      <c r="AE69" s="201"/>
      <c r="AF69" s="201"/>
      <c r="AG69" s="201"/>
      <c r="AH69" s="201"/>
      <c r="AI69" s="201"/>
      <c r="AJ69" s="201"/>
      <c r="AK69" s="201"/>
      <c r="AL69" s="201"/>
      <c r="AM69" s="201"/>
      <c r="AN69" s="201"/>
      <c r="AO69" s="201"/>
      <c r="AP69" s="201"/>
      <c r="AQ69" s="201"/>
      <c r="AR69" s="201"/>
      <c r="AS69" s="201"/>
      <c r="AT69" s="201"/>
      <c r="AU69" s="201"/>
      <c r="AV69" s="201"/>
      <c r="AW69" s="201"/>
      <c r="AX69" s="201"/>
      <c r="AY69" s="201"/>
      <c r="AZ69" s="201"/>
      <c r="BA69" s="201"/>
      <c r="BB69" s="201"/>
      <c r="BC69" s="201"/>
      <c r="BD69" s="201"/>
      <c r="BE69" s="201"/>
      <c r="BF69" s="342"/>
      <c r="BG69" s="201"/>
      <c r="BH69" s="201"/>
      <c r="BI69" s="201"/>
      <c r="BJ69" s="201"/>
      <c r="BK69" s="201"/>
      <c r="BL69" s="201"/>
      <c r="BM69" s="201"/>
      <c r="BN69" s="201"/>
      <c r="BO69" s="201"/>
      <c r="BX69" s="204"/>
      <c r="CE69" s="448" t="s">
        <v>181</v>
      </c>
    </row>
    <row r="70" spans="1:83" ht="12.75" customHeight="1" thickBot="1">
      <c r="A70" s="358" t="s">
        <v>182</v>
      </c>
      <c r="B70" s="129"/>
      <c r="C70" s="129"/>
      <c r="D70" s="129"/>
      <c r="E70" s="129"/>
      <c r="F70" s="129"/>
      <c r="G70" s="129"/>
      <c r="H70" s="449"/>
      <c r="I70" s="449"/>
      <c r="J70" s="450"/>
      <c r="K70" s="451" t="s">
        <v>183</v>
      </c>
      <c r="L70" s="452"/>
      <c r="M70" s="452"/>
      <c r="N70" s="452"/>
      <c r="O70" s="452"/>
      <c r="P70" s="453"/>
      <c r="Q70" s="454">
        <f>SUM(Q68:R69)+Q65</f>
        <v>0</v>
      </c>
      <c r="R70" s="455"/>
      <c r="S70" s="454">
        <f>SUM(S68:T69)+S65</f>
        <v>0</v>
      </c>
      <c r="T70" s="455"/>
      <c r="U70" s="454">
        <f>Q70-S70</f>
        <v>0</v>
      </c>
      <c r="V70" s="456"/>
      <c r="W70" s="201"/>
      <c r="X70" s="201"/>
      <c r="Y70" s="201"/>
      <c r="Z70" s="201"/>
      <c r="AA70" s="203"/>
      <c r="AB70" s="203"/>
      <c r="AC70" s="203"/>
      <c r="AD70" s="203"/>
      <c r="AE70" s="203"/>
      <c r="AF70" s="203"/>
      <c r="AG70" s="203"/>
      <c r="AH70" s="203"/>
      <c r="AI70" s="203"/>
      <c r="AJ70" s="203"/>
      <c r="AK70" s="203"/>
      <c r="AL70" s="201"/>
      <c r="AM70" s="201"/>
      <c r="AN70" s="201"/>
      <c r="AO70" s="201"/>
      <c r="AP70" s="201"/>
      <c r="AQ70" s="201"/>
      <c r="AR70" s="201"/>
      <c r="AS70" s="201"/>
      <c r="AT70" s="201"/>
      <c r="AU70" s="201"/>
      <c r="AV70" s="201"/>
      <c r="AW70" s="201"/>
      <c r="AX70" s="201"/>
      <c r="AY70" s="201"/>
      <c r="AZ70" s="201"/>
      <c r="BA70" s="201"/>
      <c r="BB70" s="201"/>
      <c r="BC70" s="201"/>
      <c r="BD70" s="201"/>
      <c r="BE70" s="201"/>
      <c r="BF70" s="203"/>
      <c r="BG70" s="201"/>
      <c r="BH70" s="201"/>
      <c r="BI70" s="201"/>
      <c r="BJ70" s="201"/>
      <c r="BK70" s="201"/>
      <c r="BL70" s="201"/>
      <c r="BM70" s="201"/>
      <c r="BN70" s="201"/>
      <c r="BO70" s="201"/>
      <c r="BX70" s="204"/>
      <c r="CE70" s="457" t="s">
        <v>184</v>
      </c>
    </row>
    <row r="71" spans="1:83" ht="15.75" thickBot="1">
      <c r="A71" s="458"/>
      <c r="B71" s="459"/>
      <c r="C71" s="459"/>
      <c r="D71" s="459"/>
      <c r="E71" s="459"/>
      <c r="F71" s="459"/>
      <c r="G71" s="459"/>
      <c r="H71" s="459"/>
      <c r="I71" s="459"/>
      <c r="J71" s="460"/>
      <c r="K71" s="461"/>
      <c r="L71" s="462"/>
      <c r="M71" s="462"/>
      <c r="N71" s="462"/>
      <c r="O71" s="462"/>
      <c r="P71" s="463"/>
      <c r="Q71" s="464"/>
      <c r="R71" s="465"/>
      <c r="S71" s="464"/>
      <c r="T71" s="465"/>
      <c r="U71" s="464"/>
      <c r="V71" s="466"/>
      <c r="W71" s="201"/>
      <c r="X71" s="201"/>
      <c r="Y71" s="201"/>
      <c r="Z71" s="201"/>
      <c r="AA71" s="203"/>
      <c r="AB71" s="203"/>
      <c r="AC71" s="203"/>
      <c r="AD71" s="203"/>
      <c r="AE71" s="203"/>
      <c r="AF71" s="203"/>
      <c r="AG71" s="203"/>
      <c r="AH71" s="203"/>
      <c r="AI71" s="203"/>
      <c r="AJ71" s="203"/>
      <c r="AK71" s="203"/>
      <c r="AL71" s="201"/>
      <c r="AM71" s="201"/>
      <c r="AN71" s="201"/>
      <c r="AO71" s="201"/>
      <c r="AP71" s="201"/>
      <c r="AQ71" s="201"/>
      <c r="AR71" s="201"/>
      <c r="AS71" s="201"/>
      <c r="AT71" s="201"/>
      <c r="AU71" s="201"/>
      <c r="AV71" s="201"/>
      <c r="AW71" s="201"/>
      <c r="AX71" s="201"/>
      <c r="AY71" s="201"/>
      <c r="AZ71" s="201"/>
      <c r="BA71" s="201"/>
      <c r="BB71" s="201"/>
      <c r="BC71" s="201"/>
      <c r="BD71" s="201"/>
      <c r="BE71" s="201"/>
      <c r="BF71" s="203"/>
      <c r="BG71" s="201"/>
      <c r="BH71" s="201"/>
      <c r="BI71" s="201"/>
      <c r="BJ71" s="201"/>
      <c r="BK71" s="201"/>
      <c r="BL71" s="201"/>
      <c r="BM71" s="201"/>
      <c r="BN71" s="201"/>
      <c r="BO71" s="201"/>
      <c r="BX71" s="204"/>
      <c r="CE71" s="457" t="s">
        <v>185</v>
      </c>
    </row>
    <row r="72" spans="1:83" ht="15">
      <c r="A72" s="458"/>
      <c r="B72" s="459"/>
      <c r="C72" s="459"/>
      <c r="D72" s="459"/>
      <c r="E72" s="459"/>
      <c r="F72" s="459"/>
      <c r="G72" s="459"/>
      <c r="H72" s="459"/>
      <c r="I72" s="459"/>
      <c r="J72" s="460"/>
      <c r="K72" s="467" t="s">
        <v>186</v>
      </c>
      <c r="L72" s="452"/>
      <c r="M72" s="452"/>
      <c r="N72" s="452"/>
      <c r="O72" s="452"/>
      <c r="P72" s="453"/>
      <c r="Q72" s="468">
        <f>[1]Tooling!S68</f>
        <v>0</v>
      </c>
      <c r="R72" s="469"/>
      <c r="S72" s="468">
        <f>[1]Tooling!T68</f>
        <v>0</v>
      </c>
      <c r="T72" s="469"/>
      <c r="U72" s="454">
        <f t="shared" si="5"/>
        <v>0</v>
      </c>
      <c r="V72" s="456"/>
      <c r="W72" s="201"/>
      <c r="X72" s="201"/>
      <c r="Y72" s="201"/>
      <c r="Z72" s="201"/>
      <c r="AA72" s="203"/>
      <c r="AB72" s="203"/>
      <c r="AC72" s="203"/>
      <c r="AD72" s="203"/>
      <c r="AE72" s="203"/>
      <c r="AF72" s="203"/>
      <c r="AG72" s="203"/>
      <c r="AH72" s="203"/>
      <c r="AI72" s="203"/>
      <c r="AJ72" s="203"/>
      <c r="AK72" s="203"/>
      <c r="AL72" s="201"/>
      <c r="AM72" s="201"/>
      <c r="AN72" s="201"/>
      <c r="AO72" s="201"/>
      <c r="AP72" s="201"/>
      <c r="AQ72" s="201"/>
      <c r="AR72" s="201"/>
      <c r="AS72" s="201"/>
      <c r="AT72" s="201"/>
      <c r="AU72" s="201"/>
      <c r="AV72" s="201"/>
      <c r="AW72" s="201"/>
      <c r="AX72" s="201"/>
      <c r="AY72" s="201"/>
      <c r="AZ72" s="201"/>
      <c r="BA72" s="201"/>
      <c r="BB72" s="201"/>
      <c r="BC72" s="201"/>
      <c r="BD72" s="201"/>
      <c r="BE72" s="201"/>
      <c r="BF72" s="203"/>
      <c r="BG72" s="201"/>
      <c r="BH72" s="201"/>
      <c r="BI72" s="201"/>
      <c r="BJ72" s="201"/>
      <c r="BK72" s="201"/>
      <c r="BL72" s="201"/>
      <c r="BM72" s="201"/>
      <c r="BN72" s="201"/>
      <c r="BO72" s="201"/>
      <c r="BX72" s="204"/>
      <c r="CE72" s="470" t="s">
        <v>187</v>
      </c>
    </row>
    <row r="73" spans="1:83" ht="15.75" thickBot="1">
      <c r="A73" s="471"/>
      <c r="B73" s="472"/>
      <c r="C73" s="472"/>
      <c r="D73" s="472"/>
      <c r="E73" s="472"/>
      <c r="F73" s="472"/>
      <c r="G73" s="472"/>
      <c r="H73" s="472"/>
      <c r="I73" s="472"/>
      <c r="J73" s="473"/>
      <c r="K73" s="461"/>
      <c r="L73" s="462"/>
      <c r="M73" s="462"/>
      <c r="N73" s="462"/>
      <c r="O73" s="462"/>
      <c r="P73" s="463"/>
      <c r="Q73" s="474"/>
      <c r="R73" s="475"/>
      <c r="S73" s="474"/>
      <c r="T73" s="475"/>
      <c r="U73" s="464">
        <f t="shared" si="5"/>
        <v>0</v>
      </c>
      <c r="V73" s="466"/>
      <c r="W73" s="201"/>
      <c r="X73" s="201"/>
      <c r="Y73" s="201"/>
      <c r="Z73" s="201"/>
      <c r="AA73" s="203"/>
      <c r="AB73" s="203"/>
      <c r="AC73" s="203"/>
      <c r="AD73" s="203"/>
      <c r="AE73" s="203"/>
      <c r="AF73" s="203"/>
      <c r="AG73" s="203"/>
      <c r="AH73" s="203"/>
      <c r="AI73" s="203"/>
      <c r="AJ73" s="203"/>
      <c r="AK73" s="203"/>
      <c r="AL73" s="201"/>
      <c r="AM73" s="201"/>
      <c r="AN73" s="201"/>
      <c r="AO73" s="201"/>
      <c r="AP73" s="201"/>
      <c r="AQ73" s="201"/>
      <c r="AR73" s="201"/>
      <c r="AS73" s="201"/>
      <c r="AT73" s="201"/>
      <c r="AU73" s="201"/>
      <c r="AV73" s="201"/>
      <c r="AW73" s="201"/>
      <c r="AX73" s="201"/>
      <c r="AY73" s="201"/>
      <c r="AZ73" s="201"/>
      <c r="BA73" s="201"/>
      <c r="BB73" s="201"/>
      <c r="BC73" s="201"/>
      <c r="BD73" s="201"/>
      <c r="BE73" s="201"/>
      <c r="BF73" s="203"/>
      <c r="BG73" s="201"/>
      <c r="BH73" s="201"/>
      <c r="BI73" s="201"/>
      <c r="BJ73" s="201"/>
      <c r="BK73" s="201"/>
      <c r="BL73" s="201"/>
      <c r="BM73" s="201"/>
      <c r="BN73" s="201"/>
      <c r="BO73" s="201"/>
      <c r="BX73" s="204"/>
      <c r="CE73" s="470" t="s">
        <v>188</v>
      </c>
    </row>
    <row r="74" spans="1:83" s="476" customFormat="1" ht="15">
      <c r="W74" s="233"/>
      <c r="X74" s="233"/>
      <c r="Y74" s="233"/>
      <c r="Z74" s="233"/>
      <c r="AA74" s="477"/>
      <c r="AB74" s="477"/>
      <c r="AC74" s="477"/>
      <c r="AD74" s="477"/>
      <c r="AE74" s="477"/>
      <c r="AF74" s="478" t="s">
        <v>189</v>
      </c>
      <c r="AH74" s="477"/>
      <c r="AI74" s="477"/>
      <c r="AJ74" s="478" t="s">
        <v>190</v>
      </c>
      <c r="AL74" s="477"/>
      <c r="AM74" s="233"/>
      <c r="AN74" s="233"/>
      <c r="AO74" s="233"/>
      <c r="AP74" s="233"/>
      <c r="AQ74" s="233"/>
      <c r="AR74" s="233"/>
      <c r="AS74" s="233"/>
      <c r="AT74" s="233"/>
      <c r="AU74" s="233"/>
      <c r="AV74" s="233"/>
      <c r="AW74" s="233"/>
      <c r="AX74" s="233"/>
      <c r="AY74" s="233"/>
      <c r="AZ74" s="233"/>
      <c r="BA74" s="233"/>
      <c r="BB74" s="233"/>
      <c r="BC74" s="233"/>
      <c r="BD74" s="233"/>
      <c r="BE74" s="233"/>
      <c r="BF74" s="477"/>
      <c r="BG74" s="233"/>
      <c r="BH74" s="233"/>
      <c r="BI74" s="233"/>
      <c r="BJ74" s="233"/>
      <c r="BK74" s="233"/>
      <c r="BL74" s="233"/>
      <c r="BM74" s="233"/>
      <c r="BN74" s="233"/>
      <c r="BO74" s="233"/>
      <c r="BX74" s="479"/>
    </row>
    <row r="75" spans="1:83" s="476" customFormat="1" ht="12.75" customHeight="1">
      <c r="W75" s="233"/>
      <c r="X75" s="233"/>
      <c r="Y75" s="233"/>
      <c r="Z75" s="233"/>
      <c r="AA75" s="477"/>
      <c r="AB75" s="477"/>
      <c r="AC75" s="477"/>
      <c r="AD75" s="477"/>
      <c r="AE75" s="477"/>
      <c r="AF75" s="477"/>
      <c r="AG75" s="478" t="s">
        <v>191</v>
      </c>
      <c r="AH75" s="478"/>
      <c r="AI75" s="478"/>
      <c r="AJ75" s="478"/>
      <c r="AK75" s="478" t="s">
        <v>191</v>
      </c>
      <c r="AL75" s="478"/>
      <c r="AM75" s="233"/>
      <c r="AN75" s="233"/>
      <c r="AO75" s="233"/>
      <c r="AP75" s="233"/>
      <c r="AQ75" s="233"/>
      <c r="AR75" s="233"/>
      <c r="AS75" s="233"/>
      <c r="AT75" s="233"/>
      <c r="AU75" s="233"/>
      <c r="AV75" s="233"/>
      <c r="AW75" s="233"/>
      <c r="AX75" s="233"/>
      <c r="AY75" s="233"/>
      <c r="AZ75" s="233"/>
      <c r="BA75" s="233"/>
      <c r="BB75" s="233"/>
      <c r="BC75" s="233"/>
      <c r="BD75" s="233"/>
      <c r="BE75" s="233"/>
      <c r="BF75" s="477"/>
      <c r="BG75" s="233"/>
      <c r="BH75" s="233"/>
      <c r="BI75" s="233"/>
      <c r="BJ75" s="233"/>
      <c r="BK75" s="233"/>
      <c r="BL75" s="233"/>
      <c r="BM75" s="233"/>
      <c r="BN75" s="233"/>
      <c r="BO75" s="233"/>
      <c r="BX75" s="479"/>
      <c r="CE75" s="480" t="s">
        <v>192</v>
      </c>
    </row>
    <row r="76" spans="1:83" s="476" customFormat="1" ht="15">
      <c r="W76" s="233"/>
      <c r="X76" s="477"/>
      <c r="Y76" s="477"/>
      <c r="Z76" s="481"/>
      <c r="AA76" s="482"/>
      <c r="AB76" s="477"/>
      <c r="AC76" s="477"/>
      <c r="AD76" s="477"/>
      <c r="AE76" s="477"/>
      <c r="AF76" s="483" t="s">
        <v>193</v>
      </c>
      <c r="AG76" s="484">
        <f>Q70</f>
        <v>0</v>
      </c>
      <c r="AH76" s="485" t="e">
        <f>(100%-#REF!-#REF!)/100</f>
        <v>#REF!</v>
      </c>
      <c r="AI76" s="477"/>
      <c r="AJ76" s="483" t="s">
        <v>193</v>
      </c>
      <c r="AK76" s="484">
        <f>S70</f>
        <v>0</v>
      </c>
      <c r="AL76" s="485" t="e">
        <f>(100%-#REF!-#REF!)/100</f>
        <v>#REF!</v>
      </c>
      <c r="AM76" s="233"/>
      <c r="AN76" s="233"/>
      <c r="AO76" s="233"/>
      <c r="AP76" s="233"/>
      <c r="AQ76" s="233"/>
      <c r="AR76" s="233"/>
      <c r="AS76" s="233"/>
      <c r="AT76" s="233"/>
      <c r="AU76" s="233"/>
      <c r="AV76" s="233"/>
      <c r="AW76" s="233"/>
      <c r="AX76" s="233"/>
      <c r="AY76" s="233"/>
      <c r="AZ76" s="233"/>
      <c r="BA76" s="233"/>
      <c r="BB76" s="233"/>
      <c r="BC76" s="233"/>
      <c r="BD76" s="233"/>
      <c r="BE76" s="233"/>
      <c r="BF76" s="233"/>
      <c r="BG76" s="233"/>
      <c r="BH76" s="233"/>
      <c r="BI76" s="233"/>
      <c r="BJ76" s="233"/>
      <c r="BK76" s="233"/>
      <c r="BL76" s="233"/>
      <c r="BM76" s="233"/>
      <c r="BN76" s="233"/>
      <c r="BO76" s="233"/>
      <c r="BX76" s="479"/>
    </row>
    <row r="77" spans="1:83" s="476" customFormat="1" ht="15">
      <c r="Z77" s="486"/>
      <c r="AF77" s="476" t="s">
        <v>194</v>
      </c>
      <c r="AG77" s="487" t="e">
        <f>AH77*AG79</f>
        <v>#REF!</v>
      </c>
      <c r="AH77" s="488" t="e">
        <f>#REF!</f>
        <v>#REF!</v>
      </c>
      <c r="AJ77" s="476" t="s">
        <v>194</v>
      </c>
      <c r="AK77" s="487" t="e">
        <f>AL77*AK79</f>
        <v>#REF!</v>
      </c>
      <c r="AL77" s="488" t="e">
        <f>#REF!</f>
        <v>#REF!</v>
      </c>
      <c r="BB77" s="489"/>
      <c r="BC77" s="489"/>
      <c r="BD77" s="489"/>
      <c r="BE77" s="489"/>
      <c r="BG77" s="489"/>
      <c r="BH77" s="489"/>
      <c r="BI77" s="489"/>
      <c r="BJ77" s="489"/>
      <c r="BK77" s="489"/>
      <c r="BL77" s="489"/>
      <c r="BM77" s="489"/>
      <c r="BN77" s="489"/>
      <c r="BO77" s="489"/>
      <c r="BX77" s="479"/>
      <c r="CE77" s="490" t="s">
        <v>195</v>
      </c>
    </row>
    <row r="78" spans="1:83" s="476" customFormat="1" ht="12" customHeight="1">
      <c r="Z78" s="488"/>
      <c r="AF78" s="476" t="s">
        <v>196</v>
      </c>
      <c r="AG78" s="487" t="e">
        <f>AH78*AG79</f>
        <v>#REF!</v>
      </c>
      <c r="AH78" s="488" t="e">
        <f>#REF!</f>
        <v>#REF!</v>
      </c>
      <c r="AJ78" s="476" t="s">
        <v>196</v>
      </c>
      <c r="AK78" s="487" t="e">
        <f>AL78*AK79</f>
        <v>#REF!</v>
      </c>
      <c r="AL78" s="488" t="e">
        <f>#REF!</f>
        <v>#REF!</v>
      </c>
      <c r="BX78" s="479"/>
      <c r="CE78" s="490" t="s">
        <v>197</v>
      </c>
    </row>
    <row r="79" spans="1:83" s="476" customFormat="1" ht="15">
      <c r="AF79" s="476" t="s">
        <v>198</v>
      </c>
      <c r="AG79" s="487" t="e">
        <f>AG76/AH76/100</f>
        <v>#REF!</v>
      </c>
      <c r="AJ79" s="476" t="s">
        <v>198</v>
      </c>
      <c r="AK79" s="487" t="e">
        <f>AK76/AL76/100</f>
        <v>#REF!</v>
      </c>
      <c r="BX79" s="479"/>
      <c r="CE79" s="490" t="s">
        <v>199</v>
      </c>
    </row>
    <row r="80" spans="1:83" s="476" customFormat="1" ht="15">
      <c r="BX80" s="479"/>
      <c r="CE80" s="490" t="s">
        <v>200</v>
      </c>
    </row>
    <row r="81" spans="32:83" ht="15">
      <c r="AF81" s="431" t="s">
        <v>189</v>
      </c>
      <c r="AJ81" s="431" t="s">
        <v>201</v>
      </c>
      <c r="BX81" s="204"/>
      <c r="CE81" s="203"/>
    </row>
    <row r="82" spans="32:83" ht="15">
      <c r="AF82" s="202" t="s">
        <v>186</v>
      </c>
      <c r="AG82" s="491">
        <f>Q72</f>
        <v>0</v>
      </c>
      <c r="AH82" s="492">
        <f>SUM(D74:E74)</f>
        <v>0</v>
      </c>
      <c r="AI82" s="493">
        <f>100%-AH82</f>
        <v>1</v>
      </c>
      <c r="AJ82" s="202" t="s">
        <v>186</v>
      </c>
      <c r="AK82" s="491">
        <f>S72</f>
        <v>0</v>
      </c>
      <c r="AL82" s="492">
        <f>SUM(F74:G74)</f>
        <v>0</v>
      </c>
      <c r="AM82" s="493">
        <f>100%-AL82</f>
        <v>1</v>
      </c>
      <c r="BX82" s="204"/>
      <c r="CE82" s="457" t="s">
        <v>202</v>
      </c>
    </row>
    <row r="83" spans="32:83" ht="15">
      <c r="AF83" s="202" t="s">
        <v>194</v>
      </c>
      <c r="AG83" s="494" t="e">
        <f>AH83*AG86</f>
        <v>#REF!</v>
      </c>
      <c r="AH83" s="492" t="e">
        <f>#REF!</f>
        <v>#REF!</v>
      </c>
      <c r="AJ83" s="202" t="s">
        <v>194</v>
      </c>
      <c r="AK83" s="494" t="e">
        <f>AL83*AK86</f>
        <v>#REF!</v>
      </c>
      <c r="AL83" s="492" t="e">
        <f>#REF!</f>
        <v>#REF!</v>
      </c>
      <c r="BX83" s="204"/>
      <c r="CE83" s="457" t="s">
        <v>203</v>
      </c>
    </row>
    <row r="84" spans="32:83" ht="15">
      <c r="AF84" s="202" t="s">
        <v>204</v>
      </c>
      <c r="AG84" s="494" t="e">
        <f>AH84*AG86</f>
        <v>#REF!</v>
      </c>
      <c r="AH84" s="492" t="e">
        <f>#REF!</f>
        <v>#REF!</v>
      </c>
      <c r="AJ84" s="202" t="s">
        <v>204</v>
      </c>
      <c r="AK84" s="494" t="e">
        <f>AL84*AK86</f>
        <v>#REF!</v>
      </c>
      <c r="AL84" s="492" t="e">
        <f>#REF!</f>
        <v>#REF!</v>
      </c>
      <c r="BX84" s="204"/>
      <c r="CE84" s="457" t="s">
        <v>205</v>
      </c>
    </row>
    <row r="85" spans="32:83" ht="15">
      <c r="AF85" s="202" t="s">
        <v>206</v>
      </c>
      <c r="AG85" s="494">
        <f>AH85*AG86</f>
        <v>0</v>
      </c>
      <c r="AH85" s="492">
        <f>D74</f>
        <v>0</v>
      </c>
      <c r="AJ85" s="202" t="s">
        <v>206</v>
      </c>
      <c r="AK85" s="494">
        <f>AL85*AK86</f>
        <v>0</v>
      </c>
      <c r="AL85" s="492">
        <f>F74</f>
        <v>0</v>
      </c>
      <c r="BX85" s="204"/>
      <c r="CE85" s="457" t="s">
        <v>207</v>
      </c>
    </row>
    <row r="86" spans="32:83" ht="15">
      <c r="AF86" s="202" t="s">
        <v>208</v>
      </c>
      <c r="AG86" s="494">
        <f>AG82/AI82</f>
        <v>0</v>
      </c>
      <c r="AJ86" s="202" t="s">
        <v>208</v>
      </c>
      <c r="AK86" s="494">
        <f>AK82/AM82</f>
        <v>0</v>
      </c>
      <c r="BX86" s="204"/>
      <c r="CE86" s="457" t="s">
        <v>209</v>
      </c>
    </row>
    <row r="87" spans="32:83" ht="15">
      <c r="BX87" s="204"/>
      <c r="CE87" s="457" t="s">
        <v>210</v>
      </c>
    </row>
    <row r="88" spans="32:83" ht="15">
      <c r="BX88" s="204"/>
      <c r="CE88" s="457" t="s">
        <v>211</v>
      </c>
    </row>
    <row r="89" spans="32:83" ht="15">
      <c r="BX89" s="204"/>
      <c r="CE89" s="457" t="s">
        <v>212</v>
      </c>
    </row>
    <row r="90" spans="32:83" ht="15">
      <c r="BX90" s="204"/>
      <c r="CE90" s="457" t="s">
        <v>213</v>
      </c>
    </row>
    <row r="91" spans="32:83" ht="15">
      <c r="BX91" s="204"/>
      <c r="CE91" s="457" t="s">
        <v>214</v>
      </c>
    </row>
    <row r="92" spans="32:83" ht="15">
      <c r="BX92" s="204"/>
      <c r="CE92" s="457" t="s">
        <v>215</v>
      </c>
    </row>
    <row r="93" spans="32:83" ht="15">
      <c r="BX93" s="204"/>
      <c r="CE93" s="457" t="s">
        <v>216</v>
      </c>
    </row>
    <row r="94" spans="32:83" ht="15">
      <c r="BX94" s="204"/>
      <c r="CE94" s="457" t="s">
        <v>217</v>
      </c>
    </row>
    <row r="95" spans="32:83" ht="15">
      <c r="BX95" s="204"/>
      <c r="CE95" s="457" t="s">
        <v>218</v>
      </c>
    </row>
    <row r="96" spans="32:83" ht="15">
      <c r="BX96" s="204"/>
      <c r="CE96" s="457" t="s">
        <v>219</v>
      </c>
    </row>
    <row r="97" spans="76:83" ht="15">
      <c r="BX97" s="204"/>
      <c r="CE97" s="457" t="s">
        <v>220</v>
      </c>
    </row>
    <row r="98" spans="76:83" ht="15">
      <c r="BX98" s="204"/>
      <c r="CE98" s="457" t="s">
        <v>221</v>
      </c>
    </row>
    <row r="99" spans="76:83" ht="15">
      <c r="BX99" s="204"/>
      <c r="CE99" s="457" t="s">
        <v>222</v>
      </c>
    </row>
    <row r="100" spans="76:83" ht="15">
      <c r="BX100" s="204"/>
      <c r="CE100" s="457" t="s">
        <v>223</v>
      </c>
    </row>
    <row r="101" spans="76:83" ht="15">
      <c r="BX101" s="204"/>
      <c r="CE101" s="457" t="s">
        <v>224</v>
      </c>
    </row>
    <row r="102" spans="76:83" ht="15">
      <c r="BX102" s="204"/>
      <c r="CE102" s="457" t="s">
        <v>225</v>
      </c>
    </row>
    <row r="103" spans="76:83" ht="15">
      <c r="BX103" s="204"/>
      <c r="CE103" s="457" t="s">
        <v>226</v>
      </c>
    </row>
    <row r="104" spans="76:83" ht="15">
      <c r="BX104" s="204"/>
      <c r="CE104" s="457" t="s">
        <v>227</v>
      </c>
    </row>
    <row r="105" spans="76:83" ht="15">
      <c r="BX105" s="204"/>
      <c r="CE105" s="457" t="s">
        <v>228</v>
      </c>
    </row>
    <row r="106" spans="76:83" ht="15">
      <c r="BX106" s="204"/>
      <c r="CE106" s="457" t="s">
        <v>229</v>
      </c>
    </row>
    <row r="107" spans="76:83" ht="15">
      <c r="BX107" s="204"/>
      <c r="CE107" s="457" t="s">
        <v>230</v>
      </c>
    </row>
    <row r="108" spans="76:83" ht="15">
      <c r="BX108" s="204"/>
      <c r="CE108" s="457" t="s">
        <v>231</v>
      </c>
    </row>
    <row r="109" spans="76:83" ht="15">
      <c r="BX109" s="204"/>
      <c r="CE109" s="457" t="s">
        <v>232</v>
      </c>
    </row>
    <row r="110" spans="76:83" ht="15">
      <c r="BX110" s="204"/>
      <c r="CE110" s="457" t="s">
        <v>233</v>
      </c>
    </row>
    <row r="111" spans="76:83" ht="15">
      <c r="BX111" s="204"/>
      <c r="CE111" s="457" t="s">
        <v>234</v>
      </c>
    </row>
    <row r="112" spans="76:83" ht="15">
      <c r="BX112" s="204"/>
      <c r="CE112" s="457" t="s">
        <v>235</v>
      </c>
    </row>
    <row r="113" spans="76:83" ht="15">
      <c r="BX113" s="204"/>
      <c r="CE113" s="457" t="s">
        <v>236</v>
      </c>
    </row>
    <row r="114" spans="76:83" ht="15">
      <c r="BX114" s="204"/>
      <c r="CE114" s="457" t="s">
        <v>237</v>
      </c>
    </row>
    <row r="115" spans="76:83" ht="15">
      <c r="BX115" s="204"/>
      <c r="CE115" s="457" t="s">
        <v>238</v>
      </c>
    </row>
    <row r="116" spans="76:83" ht="15">
      <c r="BX116" s="204"/>
      <c r="CE116" s="457" t="s">
        <v>239</v>
      </c>
    </row>
    <row r="117" spans="76:83" ht="15">
      <c r="BX117" s="204"/>
      <c r="CE117" s="457" t="s">
        <v>240</v>
      </c>
    </row>
    <row r="118" spans="76:83" ht="15">
      <c r="BX118" s="204"/>
      <c r="CE118" s="457" t="s">
        <v>241</v>
      </c>
    </row>
    <row r="119" spans="76:83" ht="15">
      <c r="BX119" s="204"/>
      <c r="CE119" s="457" t="s">
        <v>242</v>
      </c>
    </row>
    <row r="120" spans="76:83" ht="15">
      <c r="BX120" s="204"/>
      <c r="CE120" s="457" t="s">
        <v>243</v>
      </c>
    </row>
    <row r="121" spans="76:83" ht="15">
      <c r="BX121" s="204"/>
      <c r="CE121" s="457" t="s">
        <v>244</v>
      </c>
    </row>
    <row r="122" spans="76:83" ht="15">
      <c r="BX122" s="204"/>
      <c r="CE122" s="457" t="s">
        <v>245</v>
      </c>
    </row>
    <row r="123" spans="76:83" ht="15">
      <c r="BX123" s="204"/>
      <c r="CE123" s="457" t="s">
        <v>246</v>
      </c>
    </row>
    <row r="124" spans="76:83" ht="15">
      <c r="BX124" s="204"/>
      <c r="CE124" s="457" t="s">
        <v>247</v>
      </c>
    </row>
    <row r="125" spans="76:83" ht="15">
      <c r="BX125" s="204"/>
      <c r="CE125" s="457" t="s">
        <v>248</v>
      </c>
    </row>
    <row r="126" spans="76:83" ht="15">
      <c r="BX126" s="204"/>
      <c r="CE126" s="457" t="s">
        <v>249</v>
      </c>
    </row>
    <row r="127" spans="76:83" ht="15">
      <c r="BX127" s="204"/>
      <c r="CE127" s="457" t="s">
        <v>250</v>
      </c>
    </row>
    <row r="128" spans="76:83" ht="15">
      <c r="BX128" s="204"/>
      <c r="CE128" s="457" t="s">
        <v>251</v>
      </c>
    </row>
    <row r="129" spans="76:83" ht="15">
      <c r="BX129" s="204"/>
      <c r="CE129" s="457" t="s">
        <v>252</v>
      </c>
    </row>
    <row r="130" spans="76:83" ht="15">
      <c r="BX130" s="204"/>
      <c r="CE130" s="457" t="s">
        <v>253</v>
      </c>
    </row>
    <row r="131" spans="76:83" ht="15">
      <c r="BX131" s="204"/>
      <c r="CE131" s="457" t="s">
        <v>254</v>
      </c>
    </row>
    <row r="132" spans="76:83" ht="15">
      <c r="BX132" s="204"/>
      <c r="CE132" s="457" t="s">
        <v>255</v>
      </c>
    </row>
    <row r="133" spans="76:83" ht="15">
      <c r="BX133" s="204"/>
      <c r="CE133" s="457" t="s">
        <v>256</v>
      </c>
    </row>
    <row r="134" spans="76:83" ht="15">
      <c r="BX134" s="204"/>
      <c r="CE134" s="457" t="s">
        <v>257</v>
      </c>
    </row>
    <row r="135" spans="76:83" ht="15">
      <c r="BX135" s="204"/>
      <c r="CE135" s="457" t="s">
        <v>258</v>
      </c>
    </row>
    <row r="136" spans="76:83" ht="15">
      <c r="BX136" s="204"/>
      <c r="CE136" s="457" t="s">
        <v>259</v>
      </c>
    </row>
    <row r="137" spans="76:83" ht="15">
      <c r="BX137" s="204"/>
      <c r="CE137" s="457" t="s">
        <v>260</v>
      </c>
    </row>
    <row r="138" spans="76:83" ht="15">
      <c r="BX138" s="204"/>
      <c r="CE138" s="457" t="s">
        <v>261</v>
      </c>
    </row>
    <row r="139" spans="76:83" ht="15">
      <c r="BX139" s="204"/>
      <c r="CE139" s="457" t="s">
        <v>262</v>
      </c>
    </row>
    <row r="140" spans="76:83" ht="15">
      <c r="BX140" s="204"/>
      <c r="CE140" s="457" t="s">
        <v>263</v>
      </c>
    </row>
    <row r="141" spans="76:83" ht="15">
      <c r="BX141" s="204"/>
      <c r="CE141" s="457" t="s">
        <v>264</v>
      </c>
    </row>
    <row r="142" spans="76:83" ht="15">
      <c r="BX142" s="204"/>
      <c r="CE142" s="457" t="s">
        <v>265</v>
      </c>
    </row>
    <row r="143" spans="76:83" ht="15">
      <c r="BX143" s="204"/>
      <c r="CE143" s="457" t="s">
        <v>266</v>
      </c>
    </row>
    <row r="144" spans="76:83" ht="15">
      <c r="BX144" s="204"/>
      <c r="CE144" s="457" t="s">
        <v>267</v>
      </c>
    </row>
    <row r="145" spans="76:83" ht="15">
      <c r="BX145" s="204"/>
      <c r="CE145" s="457" t="s">
        <v>268</v>
      </c>
    </row>
    <row r="146" spans="76:83" ht="15">
      <c r="BX146" s="204"/>
      <c r="CE146" s="457" t="s">
        <v>269</v>
      </c>
    </row>
    <row r="147" spans="76:83" ht="15">
      <c r="BX147" s="204"/>
      <c r="CE147" s="457" t="s">
        <v>270</v>
      </c>
    </row>
    <row r="148" spans="76:83" ht="15">
      <c r="BX148" s="204"/>
      <c r="CE148" s="457" t="s">
        <v>271</v>
      </c>
    </row>
    <row r="149" spans="76:83" ht="15">
      <c r="BX149" s="204"/>
      <c r="CE149" s="457" t="s">
        <v>272</v>
      </c>
    </row>
    <row r="150" spans="76:83" ht="15">
      <c r="BX150" s="204"/>
    </row>
    <row r="151" spans="76:83" ht="15">
      <c r="BX151" s="204"/>
    </row>
    <row r="152" spans="76:83" ht="15.75">
      <c r="BX152" s="204"/>
      <c r="CE152" s="495" t="s">
        <v>273</v>
      </c>
    </row>
    <row r="153" spans="76:83" ht="15">
      <c r="BX153" s="204"/>
    </row>
    <row r="154" spans="76:83" ht="15">
      <c r="BX154" s="204"/>
      <c r="CE154" s="496" t="s">
        <v>274</v>
      </c>
    </row>
    <row r="155" spans="76:83" ht="15">
      <c r="BX155" s="204"/>
      <c r="CE155" s="497" t="s">
        <v>275</v>
      </c>
    </row>
    <row r="156" spans="76:83" ht="15">
      <c r="BX156" s="204"/>
      <c r="CE156" s="497" t="s">
        <v>276</v>
      </c>
    </row>
    <row r="157" spans="76:83" ht="15">
      <c r="BX157" s="204"/>
      <c r="CE157" s="496" t="s">
        <v>277</v>
      </c>
    </row>
    <row r="158" spans="76:83" ht="15">
      <c r="BX158" s="204"/>
      <c r="CE158" s="496" t="s">
        <v>278</v>
      </c>
    </row>
    <row r="159" spans="76:83" ht="15">
      <c r="BX159" s="204"/>
      <c r="CE159" s="496" t="s">
        <v>279</v>
      </c>
    </row>
    <row r="160" spans="76:83" ht="15">
      <c r="BX160" s="204"/>
      <c r="CE160" s="496" t="s">
        <v>280</v>
      </c>
    </row>
    <row r="161" spans="76:83" ht="15">
      <c r="BX161" s="204"/>
      <c r="CE161" s="496" t="s">
        <v>281</v>
      </c>
    </row>
    <row r="162" spans="76:83" ht="15">
      <c r="BX162" s="204"/>
      <c r="CE162" s="496" t="s">
        <v>282</v>
      </c>
    </row>
    <row r="163" spans="76:83" ht="15">
      <c r="BX163" s="204"/>
      <c r="CE163" s="496" t="s">
        <v>283</v>
      </c>
    </row>
    <row r="164" spans="76:83" ht="15">
      <c r="BX164" s="204"/>
      <c r="CE164" s="496" t="s">
        <v>284</v>
      </c>
    </row>
    <row r="165" spans="76:83" ht="15">
      <c r="BX165" s="204"/>
      <c r="CE165" s="496" t="s">
        <v>285</v>
      </c>
    </row>
    <row r="166" spans="76:83" ht="15">
      <c r="BX166" s="204"/>
      <c r="CE166" s="496" t="s">
        <v>286</v>
      </c>
    </row>
    <row r="167" spans="76:83" ht="15">
      <c r="BX167" s="204"/>
      <c r="CE167" s="496" t="s">
        <v>287</v>
      </c>
    </row>
    <row r="168" spans="76:83" ht="15">
      <c r="BX168" s="204"/>
      <c r="CE168" s="497" t="s">
        <v>288</v>
      </c>
    </row>
    <row r="169" spans="76:83" ht="15">
      <c r="BX169" s="204"/>
      <c r="CE169" s="496" t="s">
        <v>289</v>
      </c>
    </row>
    <row r="170" spans="76:83" ht="15">
      <c r="BX170" s="204"/>
      <c r="CE170" s="496" t="s">
        <v>290</v>
      </c>
    </row>
    <row r="171" spans="76:83" ht="15">
      <c r="BX171" s="204"/>
      <c r="CE171" s="496" t="s">
        <v>291</v>
      </c>
    </row>
    <row r="172" spans="76:83" ht="15">
      <c r="BX172" s="204"/>
      <c r="CE172" s="496" t="s">
        <v>292</v>
      </c>
    </row>
    <row r="173" spans="76:83" ht="15">
      <c r="BX173" s="204"/>
      <c r="CE173" s="496" t="s">
        <v>293</v>
      </c>
    </row>
    <row r="174" spans="76:83" ht="15">
      <c r="BX174" s="204"/>
      <c r="CE174" s="496" t="s">
        <v>294</v>
      </c>
    </row>
    <row r="175" spans="76:83" ht="15">
      <c r="BX175" s="204"/>
      <c r="CE175" s="497" t="s">
        <v>295</v>
      </c>
    </row>
    <row r="176" spans="76:83" ht="15">
      <c r="BX176" s="204"/>
      <c r="CE176" s="496" t="s">
        <v>296</v>
      </c>
    </row>
    <row r="177" spans="76:84" ht="15">
      <c r="BX177" s="204"/>
      <c r="CE177" s="496" t="s">
        <v>297</v>
      </c>
    </row>
    <row r="178" spans="76:84" ht="15">
      <c r="BX178" s="204"/>
      <c r="CE178" s="496" t="s">
        <v>298</v>
      </c>
    </row>
    <row r="179" spans="76:84" ht="15">
      <c r="BX179" s="204"/>
      <c r="CE179" s="496" t="s">
        <v>299</v>
      </c>
    </row>
    <row r="180" spans="76:84" ht="15">
      <c r="BX180" s="204"/>
      <c r="CE180" s="496" t="s">
        <v>300</v>
      </c>
    </row>
    <row r="181" spans="76:84" ht="15">
      <c r="BX181" s="204"/>
      <c r="CE181" s="496" t="s">
        <v>301</v>
      </c>
    </row>
    <row r="182" spans="76:84" ht="12.75">
      <c r="CF182" s="498"/>
    </row>
    <row r="183" spans="76:84" ht="12.75">
      <c r="CE183" s="499" t="s">
        <v>69</v>
      </c>
      <c r="CF183" s="498"/>
    </row>
    <row r="184" spans="76:84" ht="12.75">
      <c r="CF184" s="498"/>
    </row>
    <row r="185" spans="76:84" ht="12.75">
      <c r="CE185" s="500" t="s">
        <v>302</v>
      </c>
      <c r="CF185" s="498"/>
    </row>
    <row r="186" spans="76:84" ht="12.75">
      <c r="CE186" s="500" t="s">
        <v>303</v>
      </c>
      <c r="CF186" s="498"/>
    </row>
    <row r="187" spans="76:84" ht="12.75">
      <c r="CE187" s="501" t="s">
        <v>304</v>
      </c>
      <c r="CF187" s="498"/>
    </row>
    <row r="188" spans="76:84" ht="12.75">
      <c r="CE188" s="501" t="s">
        <v>305</v>
      </c>
      <c r="CF188" s="498"/>
    </row>
    <row r="189" spans="76:84" ht="12.75">
      <c r="CE189" s="501" t="s">
        <v>306</v>
      </c>
      <c r="CF189" s="498"/>
    </row>
    <row r="190" spans="76:84" ht="12.75">
      <c r="CE190" s="501" t="s">
        <v>307</v>
      </c>
      <c r="CF190" s="498"/>
    </row>
    <row r="191" spans="76:84" ht="12.75">
      <c r="CE191" s="501" t="s">
        <v>308</v>
      </c>
      <c r="CF191" s="498"/>
    </row>
    <row r="192" spans="76:84" ht="12.75">
      <c r="CE192" s="501" t="s">
        <v>309</v>
      </c>
      <c r="CF192" s="498"/>
    </row>
    <row r="193" spans="83:84" ht="12.75">
      <c r="CE193" s="501" t="s">
        <v>310</v>
      </c>
      <c r="CF193" s="498"/>
    </row>
    <row r="194" spans="83:84" ht="12.75">
      <c r="CE194" s="501" t="s">
        <v>311</v>
      </c>
      <c r="CF194" s="498"/>
    </row>
    <row r="195" spans="83:84" ht="12.75">
      <c r="CE195" s="501" t="s">
        <v>312</v>
      </c>
      <c r="CF195" s="498"/>
    </row>
    <row r="196" spans="83:84" ht="12.75">
      <c r="CE196" s="501" t="s">
        <v>313</v>
      </c>
      <c r="CF196" s="498"/>
    </row>
    <row r="197" spans="83:84" ht="12.75">
      <c r="CE197" s="501" t="s">
        <v>314</v>
      </c>
      <c r="CF197" s="498"/>
    </row>
    <row r="198" spans="83:84" ht="12.75">
      <c r="CE198" s="501" t="s">
        <v>315</v>
      </c>
      <c r="CF198" s="498"/>
    </row>
    <row r="199" spans="83:84" ht="12.75">
      <c r="CE199" s="501" t="s">
        <v>316</v>
      </c>
      <c r="CF199" s="498"/>
    </row>
    <row r="200" spans="83:84" ht="12.75">
      <c r="CE200" s="501" t="s">
        <v>317</v>
      </c>
      <c r="CF200" s="498"/>
    </row>
    <row r="201" spans="83:84" ht="12.75">
      <c r="CE201" s="501" t="s">
        <v>318</v>
      </c>
      <c r="CF201" s="498"/>
    </row>
    <row r="202" spans="83:84" ht="12.75">
      <c r="CE202" s="501" t="s">
        <v>319</v>
      </c>
      <c r="CF202" s="498"/>
    </row>
    <row r="203" spans="83:84" ht="12.75">
      <c r="CE203" s="500" t="s">
        <v>320</v>
      </c>
      <c r="CF203" s="498"/>
    </row>
    <row r="204" spans="83:84" ht="12.75">
      <c r="CE204" s="500" t="s">
        <v>321</v>
      </c>
      <c r="CF204" s="498"/>
    </row>
    <row r="205" spans="83:84" ht="12.75">
      <c r="CE205" s="500" t="s">
        <v>322</v>
      </c>
      <c r="CF205" s="498"/>
    </row>
    <row r="206" spans="83:84" ht="12.75">
      <c r="CE206" s="500" t="s">
        <v>323</v>
      </c>
      <c r="CF206" s="498"/>
    </row>
    <row r="207" spans="83:84" ht="12.75">
      <c r="CE207" s="501" t="s">
        <v>324</v>
      </c>
      <c r="CF207" s="498"/>
    </row>
    <row r="208" spans="83:84" ht="12.75">
      <c r="CE208" s="501" t="s">
        <v>325</v>
      </c>
      <c r="CF208" s="498"/>
    </row>
    <row r="209" spans="83:84" ht="12.75">
      <c r="CE209" s="501" t="s">
        <v>326</v>
      </c>
      <c r="CF209" s="498"/>
    </row>
    <row r="210" spans="83:84" ht="12.75">
      <c r="CE210" s="501" t="s">
        <v>327</v>
      </c>
      <c r="CF210" s="498"/>
    </row>
    <row r="211" spans="83:84" ht="12.75">
      <c r="CE211" s="501" t="s">
        <v>328</v>
      </c>
      <c r="CF211" s="498"/>
    </row>
    <row r="212" spans="83:84" ht="12.75">
      <c r="CE212" s="501" t="s">
        <v>329</v>
      </c>
      <c r="CF212" s="498"/>
    </row>
    <row r="213" spans="83:84" ht="12.75">
      <c r="CE213" s="501" t="s">
        <v>330</v>
      </c>
      <c r="CF213" s="498"/>
    </row>
    <row r="214" spans="83:84" ht="12.75">
      <c r="CE214" s="501" t="s">
        <v>331</v>
      </c>
      <c r="CF214" s="498"/>
    </row>
    <row r="215" spans="83:84" ht="12.75">
      <c r="CE215" s="501" t="s">
        <v>332</v>
      </c>
      <c r="CF215" s="498"/>
    </row>
    <row r="216" spans="83:84" ht="12.75">
      <c r="CE216" s="501" t="s">
        <v>333</v>
      </c>
      <c r="CF216" s="498"/>
    </row>
    <row r="217" spans="83:84" ht="12.75">
      <c r="CE217" s="501" t="s">
        <v>334</v>
      </c>
      <c r="CF217" s="498"/>
    </row>
    <row r="218" spans="83:84" ht="12.75">
      <c r="CE218" s="501" t="s">
        <v>335</v>
      </c>
      <c r="CF218" s="498"/>
    </row>
    <row r="219" spans="83:84" ht="12.75">
      <c r="CE219" s="501" t="s">
        <v>336</v>
      </c>
      <c r="CF219" s="498"/>
    </row>
    <row r="220" spans="83:84" ht="12.75">
      <c r="CE220" s="501" t="s">
        <v>337</v>
      </c>
      <c r="CF220" s="498"/>
    </row>
    <row r="221" spans="83:84" ht="12.75">
      <c r="CE221" s="501" t="s">
        <v>338</v>
      </c>
      <c r="CF221" s="498"/>
    </row>
    <row r="222" spans="83:84" ht="12.75">
      <c r="CE222" s="501" t="s">
        <v>339</v>
      </c>
      <c r="CF222" s="498"/>
    </row>
    <row r="223" spans="83:84" ht="12.75">
      <c r="CE223" s="501" t="s">
        <v>340</v>
      </c>
      <c r="CF223" s="498"/>
    </row>
    <row r="224" spans="83:84" ht="12.75">
      <c r="CE224" s="501" t="s">
        <v>341</v>
      </c>
      <c r="CF224" s="498"/>
    </row>
    <row r="225" spans="83:84" ht="12.75">
      <c r="CE225" s="501" t="s">
        <v>342</v>
      </c>
      <c r="CF225" s="498"/>
    </row>
    <row r="226" spans="83:84" ht="12.75">
      <c r="CE226" s="501" t="s">
        <v>343</v>
      </c>
      <c r="CF226" s="498"/>
    </row>
    <row r="227" spans="83:84" ht="12.75">
      <c r="CE227" s="501" t="s">
        <v>344</v>
      </c>
      <c r="CF227" s="498"/>
    </row>
    <row r="228" spans="83:84" ht="12.75">
      <c r="CE228" s="501" t="s">
        <v>345</v>
      </c>
      <c r="CF228" s="498"/>
    </row>
    <row r="229" spans="83:84" ht="12.75">
      <c r="CE229" s="501" t="s">
        <v>346</v>
      </c>
      <c r="CF229" s="498"/>
    </row>
    <row r="230" spans="83:84" ht="12.75">
      <c r="CE230" s="501" t="s">
        <v>347</v>
      </c>
      <c r="CF230" s="498"/>
    </row>
    <row r="231" spans="83:84" ht="12.75">
      <c r="CE231" s="501" t="s">
        <v>348</v>
      </c>
      <c r="CF231" s="498"/>
    </row>
    <row r="232" spans="83:84" ht="12.75">
      <c r="CE232" s="501" t="s">
        <v>349</v>
      </c>
      <c r="CF232" s="502"/>
    </row>
    <row r="233" spans="83:84" ht="12.75">
      <c r="CE233" s="501" t="s">
        <v>350</v>
      </c>
      <c r="CF233" s="498"/>
    </row>
    <row r="234" spans="83:84" ht="12.75">
      <c r="CE234" s="501" t="s">
        <v>351</v>
      </c>
      <c r="CF234" s="498"/>
    </row>
    <row r="235" spans="83:84" ht="12.75">
      <c r="CE235" s="501" t="s">
        <v>352</v>
      </c>
      <c r="CF235" s="498"/>
    </row>
    <row r="236" spans="83:84" ht="12.75">
      <c r="CE236" s="501" t="s">
        <v>353</v>
      </c>
      <c r="CF236" s="498"/>
    </row>
    <row r="237" spans="83:84" ht="12.75">
      <c r="CE237" s="501" t="s">
        <v>354</v>
      </c>
      <c r="CF237" s="498"/>
    </row>
    <row r="238" spans="83:84" ht="12.75">
      <c r="CE238" s="501" t="s">
        <v>355</v>
      </c>
      <c r="CF238" s="498"/>
    </row>
    <row r="239" spans="83:84" ht="12.75">
      <c r="CE239" s="501" t="s">
        <v>356</v>
      </c>
      <c r="CF239" s="498"/>
    </row>
    <row r="240" spans="83:84" ht="12.75">
      <c r="CE240" s="501" t="s">
        <v>357</v>
      </c>
      <c r="CF240" s="498"/>
    </row>
    <row r="241" spans="83:84" ht="12.75">
      <c r="CE241" s="501" t="s">
        <v>358</v>
      </c>
      <c r="CF241" s="498"/>
    </row>
    <row r="242" spans="83:84" ht="12.75">
      <c r="CE242" s="501" t="s">
        <v>359</v>
      </c>
      <c r="CF242" s="498"/>
    </row>
    <row r="243" spans="83:84" ht="12.75">
      <c r="CE243" s="501" t="s">
        <v>360</v>
      </c>
      <c r="CF243" s="498"/>
    </row>
    <row r="244" spans="83:84" ht="12.75">
      <c r="CE244" s="501" t="s">
        <v>361</v>
      </c>
      <c r="CF244" s="498"/>
    </row>
    <row r="245" spans="83:84" ht="12.75">
      <c r="CE245" s="501" t="s">
        <v>362</v>
      </c>
      <c r="CF245" s="498"/>
    </row>
    <row r="246" spans="83:84" ht="12.75">
      <c r="CE246" s="501" t="s">
        <v>363</v>
      </c>
      <c r="CF246" s="498"/>
    </row>
    <row r="247" spans="83:84" ht="12.75">
      <c r="CE247" s="501" t="s">
        <v>364</v>
      </c>
      <c r="CF247" s="498"/>
    </row>
    <row r="248" spans="83:84" ht="12.75">
      <c r="CE248" s="501" t="s">
        <v>365</v>
      </c>
      <c r="CF248" s="498"/>
    </row>
    <row r="249" spans="83:84" ht="12.75">
      <c r="CE249" s="501" t="s">
        <v>366</v>
      </c>
      <c r="CF249" s="498"/>
    </row>
    <row r="250" spans="83:84" ht="12.75">
      <c r="CE250" s="501" t="s">
        <v>367</v>
      </c>
      <c r="CF250" s="498"/>
    </row>
    <row r="251" spans="83:84" ht="12.75">
      <c r="CE251" s="501" t="s">
        <v>368</v>
      </c>
      <c r="CF251" s="498"/>
    </row>
    <row r="252" spans="83:84" ht="12.75">
      <c r="CE252" s="501" t="s">
        <v>369</v>
      </c>
      <c r="CF252" s="498"/>
    </row>
    <row r="253" spans="83:84" ht="12.75">
      <c r="CE253" s="501" t="s">
        <v>370</v>
      </c>
      <c r="CF253" s="498"/>
    </row>
    <row r="254" spans="83:84" ht="12.75">
      <c r="CE254" s="501" t="s">
        <v>371</v>
      </c>
      <c r="CF254" s="498"/>
    </row>
    <row r="255" spans="83:84" ht="12.75">
      <c r="CE255" s="501" t="s">
        <v>372</v>
      </c>
      <c r="CF255" s="498"/>
    </row>
    <row r="256" spans="83:84" ht="12.75">
      <c r="CE256" s="501" t="s">
        <v>373</v>
      </c>
      <c r="CF256" s="498"/>
    </row>
    <row r="257" spans="83:84" ht="12.75">
      <c r="CE257" s="501" t="s">
        <v>374</v>
      </c>
      <c r="CF257" s="498"/>
    </row>
    <row r="258" spans="83:84" ht="12.75">
      <c r="CE258" s="501" t="s">
        <v>375</v>
      </c>
      <c r="CF258" s="498"/>
    </row>
    <row r="259" spans="83:84" ht="12.75">
      <c r="CE259" s="501" t="s">
        <v>376</v>
      </c>
      <c r="CF259" s="498"/>
    </row>
    <row r="260" spans="83:84" ht="12.75">
      <c r="CE260" s="501" t="s">
        <v>377</v>
      </c>
      <c r="CF260" s="498"/>
    </row>
    <row r="261" spans="83:84" ht="12.75">
      <c r="CE261" s="501" t="s">
        <v>378</v>
      </c>
      <c r="CF261" s="498"/>
    </row>
    <row r="262" spans="83:84" ht="12.75">
      <c r="CE262" s="501" t="s">
        <v>379</v>
      </c>
      <c r="CF262" s="498"/>
    </row>
    <row r="263" spans="83:84" ht="12.75">
      <c r="CE263" s="501" t="s">
        <v>380</v>
      </c>
      <c r="CF263" s="498"/>
    </row>
    <row r="264" spans="83:84" ht="12.75">
      <c r="CE264" s="501" t="s">
        <v>381</v>
      </c>
      <c r="CF264" s="498"/>
    </row>
    <row r="265" spans="83:84" ht="12.75">
      <c r="CE265" s="501" t="s">
        <v>382</v>
      </c>
      <c r="CF265" s="498"/>
    </row>
    <row r="266" spans="83:84" ht="12.75">
      <c r="CE266" s="501" t="s">
        <v>383</v>
      </c>
      <c r="CF266" s="498"/>
    </row>
    <row r="267" spans="83:84" ht="12.75">
      <c r="CE267" s="501" t="s">
        <v>384</v>
      </c>
      <c r="CF267" s="498"/>
    </row>
    <row r="268" spans="83:84" ht="12.75">
      <c r="CE268" s="501" t="s">
        <v>385</v>
      </c>
      <c r="CF268" s="498"/>
    </row>
    <row r="269" spans="83:84" ht="12.75">
      <c r="CE269" s="501" t="s">
        <v>386</v>
      </c>
      <c r="CF269" s="498"/>
    </row>
    <row r="270" spans="83:84" ht="12.75">
      <c r="CE270" s="501" t="s">
        <v>387</v>
      </c>
      <c r="CF270" s="498"/>
    </row>
    <row r="271" spans="83:84" ht="12.75">
      <c r="CE271" s="501" t="s">
        <v>388</v>
      </c>
      <c r="CF271" s="498"/>
    </row>
    <row r="272" spans="83:84" ht="12.75">
      <c r="CE272" s="501" t="s">
        <v>389</v>
      </c>
      <c r="CF272" s="498"/>
    </row>
    <row r="273" spans="83:84" ht="12.75">
      <c r="CE273" s="501" t="s">
        <v>390</v>
      </c>
      <c r="CF273" s="498"/>
    </row>
    <row r="274" spans="83:84" ht="12.75">
      <c r="CE274" s="501" t="s">
        <v>391</v>
      </c>
      <c r="CF274" s="498"/>
    </row>
    <row r="275" spans="83:84" ht="12.75">
      <c r="CE275" s="501" t="s">
        <v>392</v>
      </c>
      <c r="CF275" s="498"/>
    </row>
    <row r="276" spans="83:84" ht="12.75">
      <c r="CE276" s="501" t="s">
        <v>393</v>
      </c>
      <c r="CF276" s="498"/>
    </row>
    <row r="277" spans="83:84" ht="12.75">
      <c r="CE277" s="501" t="s">
        <v>394</v>
      </c>
      <c r="CF277" s="498"/>
    </row>
    <row r="278" spans="83:84" ht="12.75">
      <c r="CE278" s="501" t="s">
        <v>395</v>
      </c>
      <c r="CF278" s="503"/>
    </row>
    <row r="279" spans="83:84" ht="12.75">
      <c r="CE279" s="501" t="s">
        <v>396</v>
      </c>
      <c r="CF279" s="498"/>
    </row>
    <row r="280" spans="83:84" ht="12.75">
      <c r="CE280" s="501" t="s">
        <v>397</v>
      </c>
      <c r="CF280" s="498"/>
    </row>
    <row r="281" spans="83:84" ht="12.75">
      <c r="CE281" s="501" t="s">
        <v>398</v>
      </c>
      <c r="CF281" s="498"/>
    </row>
    <row r="282" spans="83:84" ht="12.75">
      <c r="CE282" s="501" t="s">
        <v>399</v>
      </c>
      <c r="CF282" s="498"/>
    </row>
    <row r="283" spans="83:84" ht="12.75">
      <c r="CE283" s="501" t="s">
        <v>400</v>
      </c>
      <c r="CF283" s="498"/>
    </row>
    <row r="284" spans="83:84" ht="12.75">
      <c r="CE284" s="501" t="s">
        <v>401</v>
      </c>
      <c r="CF284" s="498"/>
    </row>
    <row r="285" spans="83:84" ht="12.75">
      <c r="CE285" s="501" t="s">
        <v>402</v>
      </c>
      <c r="CF285" s="498"/>
    </row>
    <row r="286" spans="83:84" ht="12.75">
      <c r="CE286" s="501" t="s">
        <v>403</v>
      </c>
      <c r="CF286" s="498"/>
    </row>
    <row r="287" spans="83:84" ht="12.75">
      <c r="CE287" s="501" t="s">
        <v>404</v>
      </c>
      <c r="CF287" s="498"/>
    </row>
    <row r="288" spans="83:84" ht="12.75">
      <c r="CE288" s="501" t="s">
        <v>405</v>
      </c>
      <c r="CF288" s="498"/>
    </row>
    <row r="289" spans="83:84" ht="12.75">
      <c r="CE289" s="504" t="s">
        <v>406</v>
      </c>
      <c r="CF289" s="498"/>
    </row>
    <row r="290" spans="83:84" ht="12.75">
      <c r="CE290" s="501" t="s">
        <v>407</v>
      </c>
      <c r="CF290" s="498"/>
    </row>
    <row r="291" spans="83:84" ht="12.75">
      <c r="CE291" s="501" t="s">
        <v>408</v>
      </c>
      <c r="CF291" s="498"/>
    </row>
    <row r="292" spans="83:84" ht="12.75">
      <c r="CE292" s="501" t="s">
        <v>409</v>
      </c>
      <c r="CF292" s="498"/>
    </row>
    <row r="293" spans="83:84" ht="12.75">
      <c r="CE293" s="501" t="s">
        <v>410</v>
      </c>
      <c r="CF293" s="498"/>
    </row>
    <row r="294" spans="83:84" ht="12.75">
      <c r="CE294" s="501" t="s">
        <v>411</v>
      </c>
      <c r="CF294" s="498"/>
    </row>
    <row r="295" spans="83:84" ht="12.75">
      <c r="CE295" s="501" t="s">
        <v>412</v>
      </c>
      <c r="CF295" s="498"/>
    </row>
    <row r="296" spans="83:84" ht="12.75">
      <c r="CE296" s="501" t="s">
        <v>413</v>
      </c>
      <c r="CF296" s="498"/>
    </row>
    <row r="297" spans="83:84" ht="12.75">
      <c r="CE297" s="501" t="s">
        <v>414</v>
      </c>
      <c r="CF297" s="498"/>
    </row>
    <row r="298" spans="83:84" ht="12.75">
      <c r="CE298" s="501" t="s">
        <v>415</v>
      </c>
      <c r="CF298" s="498"/>
    </row>
    <row r="299" spans="83:84" ht="12.75">
      <c r="CE299" s="501" t="s">
        <v>416</v>
      </c>
      <c r="CF299" s="498"/>
    </row>
    <row r="300" spans="83:84" ht="12.75">
      <c r="CE300" s="501" t="s">
        <v>417</v>
      </c>
      <c r="CF300" s="498"/>
    </row>
    <row r="301" spans="83:84" ht="12.75">
      <c r="CE301" s="501" t="s">
        <v>418</v>
      </c>
      <c r="CF301" s="498"/>
    </row>
    <row r="302" spans="83:84" ht="12.75">
      <c r="CE302" s="501" t="s">
        <v>419</v>
      </c>
      <c r="CF302" s="498"/>
    </row>
    <row r="303" spans="83:84" ht="12.75">
      <c r="CE303" s="501" t="s">
        <v>420</v>
      </c>
      <c r="CF303" s="498"/>
    </row>
    <row r="304" spans="83:84" ht="12.75">
      <c r="CE304" s="501" t="s">
        <v>421</v>
      </c>
      <c r="CF304" s="503"/>
    </row>
    <row r="305" spans="83:84" ht="12.75">
      <c r="CE305" s="501" t="s">
        <v>422</v>
      </c>
      <c r="CF305" s="498"/>
    </row>
    <row r="306" spans="83:84" ht="12.75">
      <c r="CE306" s="501" t="s">
        <v>423</v>
      </c>
      <c r="CF306" s="498"/>
    </row>
    <row r="307" spans="83:84" ht="12.75">
      <c r="CE307" s="501" t="s">
        <v>424</v>
      </c>
      <c r="CF307" s="498"/>
    </row>
    <row r="308" spans="83:84" ht="12.75">
      <c r="CE308" s="501" t="s">
        <v>425</v>
      </c>
      <c r="CF308" s="498"/>
    </row>
    <row r="309" spans="83:84" ht="12.75">
      <c r="CE309" s="501" t="s">
        <v>426</v>
      </c>
      <c r="CF309" s="498"/>
    </row>
    <row r="310" spans="83:84" ht="12.75">
      <c r="CE310" s="501" t="s">
        <v>427</v>
      </c>
      <c r="CF310" s="498"/>
    </row>
    <row r="311" spans="83:84" ht="12.75">
      <c r="CE311" s="501" t="s">
        <v>428</v>
      </c>
      <c r="CF311" s="498"/>
    </row>
    <row r="312" spans="83:84" ht="12.75">
      <c r="CE312" s="501" t="s">
        <v>429</v>
      </c>
      <c r="CF312" s="498"/>
    </row>
    <row r="313" spans="83:84" ht="12.75">
      <c r="CE313" s="501" t="s">
        <v>430</v>
      </c>
      <c r="CF313" s="498"/>
    </row>
    <row r="314" spans="83:84" ht="12.75">
      <c r="CE314" s="501" t="s">
        <v>431</v>
      </c>
      <c r="CF314" s="498"/>
    </row>
    <row r="315" spans="83:84" ht="12.75">
      <c r="CE315" s="501" t="s">
        <v>432</v>
      </c>
      <c r="CF315" s="498"/>
    </row>
    <row r="316" spans="83:84" ht="12.75">
      <c r="CE316" s="501" t="s">
        <v>433</v>
      </c>
      <c r="CF316" s="498"/>
    </row>
    <row r="317" spans="83:84" ht="12.75">
      <c r="CE317" s="501" t="s">
        <v>434</v>
      </c>
      <c r="CF317" s="498"/>
    </row>
    <row r="318" spans="83:84" ht="12.75">
      <c r="CE318" s="501" t="s">
        <v>435</v>
      </c>
      <c r="CF318" s="498"/>
    </row>
    <row r="319" spans="83:84" ht="12.75">
      <c r="CE319" s="501" t="s">
        <v>436</v>
      </c>
      <c r="CF319" s="498"/>
    </row>
    <row r="320" spans="83:84" ht="12.75">
      <c r="CE320" s="501" t="s">
        <v>437</v>
      </c>
      <c r="CF320" s="498"/>
    </row>
    <row r="321" spans="83:84" ht="12.75">
      <c r="CE321" s="501" t="s">
        <v>438</v>
      </c>
      <c r="CF321" s="498"/>
    </row>
    <row r="322" spans="83:84" ht="12.75">
      <c r="CE322" s="501" t="s">
        <v>439</v>
      </c>
      <c r="CF322" s="498"/>
    </row>
    <row r="323" spans="83:84" ht="12.75">
      <c r="CE323" s="501" t="s">
        <v>440</v>
      </c>
      <c r="CF323" s="498"/>
    </row>
    <row r="324" spans="83:84" ht="12.75">
      <c r="CE324" s="501" t="s">
        <v>441</v>
      </c>
      <c r="CF324" s="498"/>
    </row>
    <row r="325" spans="83:84" ht="12.75">
      <c r="CE325" s="501" t="s">
        <v>442</v>
      </c>
      <c r="CF325" s="498"/>
    </row>
    <row r="326" spans="83:84" ht="12.75">
      <c r="CE326" s="501" t="s">
        <v>443</v>
      </c>
      <c r="CF326" s="498"/>
    </row>
    <row r="327" spans="83:84" ht="12.75">
      <c r="CE327" s="501" t="s">
        <v>444</v>
      </c>
      <c r="CF327" s="498"/>
    </row>
    <row r="328" spans="83:84" ht="12.75">
      <c r="CE328" s="501" t="s">
        <v>445</v>
      </c>
      <c r="CF328" s="498"/>
    </row>
    <row r="329" spans="83:84" ht="12.75">
      <c r="CE329" s="501" t="s">
        <v>446</v>
      </c>
      <c r="CF329" s="498"/>
    </row>
    <row r="330" spans="83:84" ht="12.75">
      <c r="CE330" s="501" t="s">
        <v>447</v>
      </c>
      <c r="CF330" s="498"/>
    </row>
    <row r="331" spans="83:84" ht="12.75">
      <c r="CE331" s="501" t="s">
        <v>448</v>
      </c>
      <c r="CF331" s="498"/>
    </row>
    <row r="332" spans="83:84" ht="12.75">
      <c r="CE332" s="501" t="s">
        <v>449</v>
      </c>
      <c r="CF332" s="498"/>
    </row>
    <row r="333" spans="83:84" ht="12.75">
      <c r="CE333" s="501" t="s">
        <v>450</v>
      </c>
      <c r="CF333" s="498"/>
    </row>
    <row r="334" spans="83:84" ht="12.75">
      <c r="CE334" s="501" t="s">
        <v>451</v>
      </c>
      <c r="CF334" s="498"/>
    </row>
    <row r="335" spans="83:84" ht="12.75">
      <c r="CE335" s="501" t="s">
        <v>452</v>
      </c>
      <c r="CF335" s="498"/>
    </row>
    <row r="336" spans="83:84" ht="12.75">
      <c r="CE336" s="501" t="s">
        <v>453</v>
      </c>
      <c r="CF336" s="498"/>
    </row>
    <row r="337" spans="83:84" ht="12.75">
      <c r="CE337" s="501" t="s">
        <v>454</v>
      </c>
      <c r="CF337" s="498"/>
    </row>
    <row r="338" spans="83:84" ht="12.75">
      <c r="CE338" s="501" t="s">
        <v>455</v>
      </c>
      <c r="CF338" s="498"/>
    </row>
    <row r="339" spans="83:84" ht="12.75">
      <c r="CE339" s="501" t="s">
        <v>456</v>
      </c>
      <c r="CF339" s="505"/>
    </row>
    <row r="340" spans="83:84" ht="12.75">
      <c r="CE340" s="501" t="s">
        <v>457</v>
      </c>
      <c r="CF340" s="498"/>
    </row>
    <row r="341" spans="83:84" ht="12.75">
      <c r="CE341" s="501" t="s">
        <v>458</v>
      </c>
      <c r="CF341" s="498"/>
    </row>
    <row r="342" spans="83:84" ht="12.75">
      <c r="CE342" s="501" t="s">
        <v>459</v>
      </c>
      <c r="CF342" s="498"/>
    </row>
    <row r="343" spans="83:84" ht="12.75">
      <c r="CE343" s="501" t="s">
        <v>460</v>
      </c>
      <c r="CF343" s="498"/>
    </row>
    <row r="344" spans="83:84" ht="12.75">
      <c r="CE344" s="501" t="s">
        <v>461</v>
      </c>
      <c r="CF344" s="498"/>
    </row>
    <row r="345" spans="83:84" ht="12.75">
      <c r="CE345" s="501" t="s">
        <v>462</v>
      </c>
      <c r="CF345" s="498"/>
    </row>
    <row r="346" spans="83:84" ht="12.75">
      <c r="CE346" s="501" t="s">
        <v>463</v>
      </c>
      <c r="CF346" s="498"/>
    </row>
    <row r="347" spans="83:84" ht="12.75">
      <c r="CE347" s="501" t="s">
        <v>464</v>
      </c>
      <c r="CF347" s="498"/>
    </row>
    <row r="348" spans="83:84" ht="12.75">
      <c r="CE348" s="501" t="s">
        <v>465</v>
      </c>
      <c r="CF348" s="498"/>
    </row>
    <row r="349" spans="83:84" ht="12.75">
      <c r="CE349" s="501" t="s">
        <v>466</v>
      </c>
      <c r="CF349" s="498"/>
    </row>
    <row r="350" spans="83:84" ht="15">
      <c r="CE350" s="501" t="s">
        <v>467</v>
      </c>
      <c r="CF350"/>
    </row>
    <row r="351" spans="83:84" ht="12.75">
      <c r="CE351" s="501" t="s">
        <v>468</v>
      </c>
      <c r="CF351" s="498"/>
    </row>
    <row r="352" spans="83:84" ht="12.75">
      <c r="CE352" s="501" t="s">
        <v>469</v>
      </c>
      <c r="CF352" s="498"/>
    </row>
    <row r="353" spans="83:84" ht="12.75">
      <c r="CE353" s="501" t="s">
        <v>470</v>
      </c>
      <c r="CF353" s="498"/>
    </row>
    <row r="354" spans="83:84" ht="12.75">
      <c r="CE354" s="501" t="s">
        <v>471</v>
      </c>
      <c r="CF354" s="498"/>
    </row>
    <row r="355" spans="83:84" ht="12.75">
      <c r="CE355" s="501" t="s">
        <v>472</v>
      </c>
      <c r="CF355" s="498"/>
    </row>
    <row r="356" spans="83:84" ht="12.75">
      <c r="CE356" s="501" t="s">
        <v>473</v>
      </c>
      <c r="CF356" s="498"/>
    </row>
    <row r="357" spans="83:84" ht="12.75">
      <c r="CE357" s="501" t="s">
        <v>474</v>
      </c>
      <c r="CF357" s="498"/>
    </row>
    <row r="358" spans="83:84" ht="12.75">
      <c r="CE358" s="501" t="s">
        <v>475</v>
      </c>
      <c r="CF358" s="498"/>
    </row>
    <row r="359" spans="83:84" ht="12.75">
      <c r="CE359" s="501" t="s">
        <v>476</v>
      </c>
      <c r="CF359" s="498"/>
    </row>
    <row r="360" spans="83:84" ht="12.75">
      <c r="CE360" s="501" t="s">
        <v>477</v>
      </c>
      <c r="CF360" s="498"/>
    </row>
    <row r="361" spans="83:84" ht="12.75">
      <c r="CE361" s="501" t="s">
        <v>478</v>
      </c>
      <c r="CF361" s="498"/>
    </row>
    <row r="362" spans="83:84" ht="12.75">
      <c r="CE362" s="506" t="s">
        <v>479</v>
      </c>
      <c r="CF362" s="498"/>
    </row>
    <row r="363" spans="83:84" ht="12.75">
      <c r="CE363" s="501" t="s">
        <v>480</v>
      </c>
      <c r="CF363" s="498"/>
    </row>
    <row r="364" spans="83:84" ht="12.75">
      <c r="CE364" s="501" t="s">
        <v>481</v>
      </c>
      <c r="CF364" s="498"/>
    </row>
    <row r="365" spans="83:84" ht="12.75">
      <c r="CE365" s="501" t="s">
        <v>482</v>
      </c>
      <c r="CF365" s="498"/>
    </row>
    <row r="366" spans="83:84" ht="12.75">
      <c r="CE366" s="501" t="s">
        <v>483</v>
      </c>
      <c r="CF366" s="498"/>
    </row>
    <row r="367" spans="83:84" ht="12.75">
      <c r="CE367" s="501" t="s">
        <v>484</v>
      </c>
      <c r="CF367" s="498"/>
    </row>
    <row r="368" spans="83:84" ht="12.75">
      <c r="CE368" s="501" t="s">
        <v>485</v>
      </c>
      <c r="CF368" s="498"/>
    </row>
    <row r="369" spans="83:84" ht="12.75">
      <c r="CE369" s="501" t="s">
        <v>486</v>
      </c>
      <c r="CF369" s="498"/>
    </row>
    <row r="370" spans="83:84" ht="12.75">
      <c r="CE370" s="501" t="s">
        <v>487</v>
      </c>
      <c r="CF370" s="498"/>
    </row>
    <row r="371" spans="83:84" ht="12.75">
      <c r="CE371" s="501" t="s">
        <v>488</v>
      </c>
      <c r="CF371" s="498"/>
    </row>
    <row r="372" spans="83:84" ht="12.75">
      <c r="CE372" s="501" t="s">
        <v>489</v>
      </c>
      <c r="CF372" s="498"/>
    </row>
    <row r="373" spans="83:84" ht="12.75">
      <c r="CE373" s="501" t="s">
        <v>490</v>
      </c>
      <c r="CF373" s="498"/>
    </row>
    <row r="374" spans="83:84" ht="12.75">
      <c r="CE374" s="501" t="s">
        <v>491</v>
      </c>
      <c r="CF374" s="498"/>
    </row>
    <row r="375" spans="83:84" ht="12.75">
      <c r="CE375" s="501" t="s">
        <v>492</v>
      </c>
      <c r="CF375" s="498"/>
    </row>
    <row r="376" spans="83:84" ht="12.75">
      <c r="CE376" s="501" t="s">
        <v>493</v>
      </c>
      <c r="CF376" s="498"/>
    </row>
    <row r="377" spans="83:84" ht="12.75">
      <c r="CE377" s="501" t="s">
        <v>494</v>
      </c>
      <c r="CF377" s="503"/>
    </row>
    <row r="378" spans="83:84" ht="12.75">
      <c r="CE378" s="501" t="s">
        <v>495</v>
      </c>
      <c r="CF378" s="498"/>
    </row>
    <row r="379" spans="83:84" ht="12.75">
      <c r="CE379" s="501" t="s">
        <v>496</v>
      </c>
      <c r="CF379" s="498"/>
    </row>
    <row r="380" spans="83:84" ht="12.75">
      <c r="CE380" s="501" t="s">
        <v>497</v>
      </c>
      <c r="CF380" s="498"/>
    </row>
    <row r="381" spans="83:84" ht="12.75">
      <c r="CE381" s="501" t="s">
        <v>498</v>
      </c>
      <c r="CF381" s="498"/>
    </row>
    <row r="382" spans="83:84" ht="12.75">
      <c r="CE382" s="501" t="s">
        <v>499</v>
      </c>
      <c r="CF382" s="498"/>
    </row>
    <row r="383" spans="83:84" ht="12.75">
      <c r="CE383" s="501" t="s">
        <v>500</v>
      </c>
      <c r="CF383" s="498"/>
    </row>
    <row r="384" spans="83:84" ht="12.75">
      <c r="CE384" s="501" t="s">
        <v>501</v>
      </c>
      <c r="CF384" s="498"/>
    </row>
    <row r="385" spans="83:84" ht="12.75">
      <c r="CE385" s="501" t="s">
        <v>502</v>
      </c>
      <c r="CF385" s="498"/>
    </row>
    <row r="386" spans="83:84" ht="12.75">
      <c r="CE386" s="501" t="s">
        <v>503</v>
      </c>
      <c r="CF386" s="498"/>
    </row>
    <row r="387" spans="83:84" ht="12.75">
      <c r="CE387" s="501" t="s">
        <v>504</v>
      </c>
      <c r="CF387" s="498"/>
    </row>
    <row r="388" spans="83:84" ht="12.75">
      <c r="CE388" s="501" t="s">
        <v>505</v>
      </c>
      <c r="CF388" s="498"/>
    </row>
    <row r="389" spans="83:84" ht="12.75">
      <c r="CE389" s="501" t="s">
        <v>506</v>
      </c>
      <c r="CF389" s="498"/>
    </row>
    <row r="390" spans="83:84" ht="12.75">
      <c r="CE390" s="501" t="s">
        <v>507</v>
      </c>
    </row>
    <row r="391" spans="83:84" ht="12.75">
      <c r="CE391" s="501" t="s">
        <v>508</v>
      </c>
    </row>
    <row r="392" spans="83:84" ht="12.75">
      <c r="CE392" s="501" t="s">
        <v>509</v>
      </c>
    </row>
    <row r="393" spans="83:84" ht="12.75">
      <c r="CE393" s="501" t="s">
        <v>510</v>
      </c>
    </row>
    <row r="394" spans="83:84" ht="12.75">
      <c r="CE394" s="501" t="s">
        <v>511</v>
      </c>
    </row>
    <row r="395" spans="83:84" ht="12.75">
      <c r="CE395" s="501" t="s">
        <v>512</v>
      </c>
    </row>
    <row r="396" spans="83:84" ht="12.75">
      <c r="CE396" s="501" t="s">
        <v>513</v>
      </c>
    </row>
    <row r="397" spans="83:84" ht="12.75">
      <c r="CE397" s="501" t="s">
        <v>514</v>
      </c>
    </row>
    <row r="398" spans="83:84" ht="12.75">
      <c r="CE398" s="501" t="s">
        <v>515</v>
      </c>
    </row>
    <row r="399" spans="83:84" ht="12.75">
      <c r="CE399" s="501" t="s">
        <v>516</v>
      </c>
    </row>
    <row r="400" spans="83:84" ht="12.75">
      <c r="CE400" s="501" t="s">
        <v>517</v>
      </c>
    </row>
    <row r="401" spans="83:83" ht="12.75">
      <c r="CE401" s="501" t="s">
        <v>518</v>
      </c>
    </row>
    <row r="402" spans="83:83" ht="12.75">
      <c r="CE402" s="501" t="s">
        <v>519</v>
      </c>
    </row>
    <row r="403" spans="83:83" ht="12.75">
      <c r="CE403" s="501" t="s">
        <v>520</v>
      </c>
    </row>
    <row r="404" spans="83:83" ht="12.75">
      <c r="CE404" s="501" t="s">
        <v>521</v>
      </c>
    </row>
    <row r="405" spans="83:83" ht="12.75">
      <c r="CE405" s="501" t="s">
        <v>522</v>
      </c>
    </row>
    <row r="406" spans="83:83" ht="12.75">
      <c r="CE406" s="501" t="s">
        <v>523</v>
      </c>
    </row>
    <row r="407" spans="83:83" ht="12.75">
      <c r="CE407" s="501" t="s">
        <v>524</v>
      </c>
    </row>
    <row r="408" spans="83:83" ht="12.75">
      <c r="CE408" s="501" t="s">
        <v>525</v>
      </c>
    </row>
    <row r="409" spans="83:83" ht="12.75">
      <c r="CE409" s="501" t="s">
        <v>526</v>
      </c>
    </row>
    <row r="410" spans="83:83" ht="12.75">
      <c r="CE410" s="501" t="s">
        <v>527</v>
      </c>
    </row>
    <row r="411" spans="83:83" ht="12.75">
      <c r="CE411" s="501" t="s">
        <v>528</v>
      </c>
    </row>
    <row r="412" spans="83:83" ht="12.75">
      <c r="CE412" s="501" t="s">
        <v>529</v>
      </c>
    </row>
    <row r="420" spans="83:83" ht="12.75">
      <c r="CE420" s="203"/>
    </row>
    <row r="421" spans="83:83" ht="12.75">
      <c r="CE421" s="499" t="s">
        <v>530</v>
      </c>
    </row>
    <row r="422" spans="83:83" ht="12.75">
      <c r="CE422" s="203"/>
    </row>
    <row r="423" spans="83:83" ht="12.75">
      <c r="CE423" s="470" t="s">
        <v>531</v>
      </c>
    </row>
    <row r="424" spans="83:83" ht="12.75">
      <c r="CE424" s="470" t="s">
        <v>532</v>
      </c>
    </row>
    <row r="425" spans="83:83" ht="12.75">
      <c r="CE425" s="457" t="s">
        <v>533</v>
      </c>
    </row>
    <row r="426" spans="83:83" ht="12.75">
      <c r="CE426" s="457" t="s">
        <v>534</v>
      </c>
    </row>
    <row r="427" spans="83:83" ht="12.75">
      <c r="CE427" s="457" t="s">
        <v>535</v>
      </c>
    </row>
    <row r="428" spans="83:83" ht="12.75">
      <c r="CE428" s="457" t="s">
        <v>536</v>
      </c>
    </row>
    <row r="429" spans="83:83" ht="12.75">
      <c r="CE429" s="457" t="s">
        <v>537</v>
      </c>
    </row>
    <row r="430" spans="83:83" ht="12.75">
      <c r="CE430" s="457" t="s">
        <v>538</v>
      </c>
    </row>
    <row r="431" spans="83:83" ht="12.75">
      <c r="CE431" s="457" t="s">
        <v>539</v>
      </c>
    </row>
    <row r="432" spans="83:83" ht="12.75">
      <c r="CE432" s="457" t="s">
        <v>540</v>
      </c>
    </row>
    <row r="433" spans="83:83" ht="12.75">
      <c r="CE433" s="457" t="s">
        <v>541</v>
      </c>
    </row>
    <row r="434" spans="83:83" ht="12.75">
      <c r="CE434" s="457" t="s">
        <v>542</v>
      </c>
    </row>
    <row r="435" spans="83:83" ht="12.75">
      <c r="CE435" s="457" t="s">
        <v>543</v>
      </c>
    </row>
  </sheetData>
  <mergeCells count="418">
    <mergeCell ref="A72:J72"/>
    <mergeCell ref="K72:P73"/>
    <mergeCell ref="Q72:R73"/>
    <mergeCell ref="S72:T73"/>
    <mergeCell ref="U72:V73"/>
    <mergeCell ref="A73:J73"/>
    <mergeCell ref="A70:J70"/>
    <mergeCell ref="K70:P71"/>
    <mergeCell ref="Q70:R71"/>
    <mergeCell ref="S70:T71"/>
    <mergeCell ref="U70:V71"/>
    <mergeCell ref="A71:J71"/>
    <mergeCell ref="A69:G69"/>
    <mergeCell ref="I69:J69"/>
    <mergeCell ref="K69:P69"/>
    <mergeCell ref="Q69:R69"/>
    <mergeCell ref="S69:T69"/>
    <mergeCell ref="U69:V69"/>
    <mergeCell ref="A67:P67"/>
    <mergeCell ref="Q67:R67"/>
    <mergeCell ref="S67:T67"/>
    <mergeCell ref="U67:V67"/>
    <mergeCell ref="A68:P68"/>
    <mergeCell ref="Q68:R68"/>
    <mergeCell ref="S68:T68"/>
    <mergeCell ref="U68:V68"/>
    <mergeCell ref="A65:P65"/>
    <mergeCell ref="Q65:R65"/>
    <mergeCell ref="S65:T65"/>
    <mergeCell ref="U65:V65"/>
    <mergeCell ref="A66:P66"/>
    <mergeCell ref="Q66:R66"/>
    <mergeCell ref="S66:T66"/>
    <mergeCell ref="U66:V66"/>
    <mergeCell ref="A63:P63"/>
    <mergeCell ref="Q63:R63"/>
    <mergeCell ref="S63:T63"/>
    <mergeCell ref="U63:V63"/>
    <mergeCell ref="A64:H64"/>
    <mergeCell ref="I64:P64"/>
    <mergeCell ref="Q64:R64"/>
    <mergeCell ref="S64:T64"/>
    <mergeCell ref="U64:V64"/>
    <mergeCell ref="S61:T61"/>
    <mergeCell ref="U61:V61"/>
    <mergeCell ref="B62:D62"/>
    <mergeCell ref="E62:H62"/>
    <mergeCell ref="I62:J62"/>
    <mergeCell ref="L62:N62"/>
    <mergeCell ref="O62:P62"/>
    <mergeCell ref="Q62:R62"/>
    <mergeCell ref="S62:T62"/>
    <mergeCell ref="U62:V62"/>
    <mergeCell ref="B61:D61"/>
    <mergeCell ref="E61:H61"/>
    <mergeCell ref="I61:J61"/>
    <mergeCell ref="L61:N61"/>
    <mergeCell ref="O61:P61"/>
    <mergeCell ref="Q61:R61"/>
    <mergeCell ref="S59:T59"/>
    <mergeCell ref="U59:V59"/>
    <mergeCell ref="B60:D60"/>
    <mergeCell ref="E60:H60"/>
    <mergeCell ref="I60:J60"/>
    <mergeCell ref="L60:N60"/>
    <mergeCell ref="O60:P60"/>
    <mergeCell ref="Q60:R60"/>
    <mergeCell ref="S60:T60"/>
    <mergeCell ref="U60:V60"/>
    <mergeCell ref="B59:D59"/>
    <mergeCell ref="E59:H59"/>
    <mergeCell ref="I59:J59"/>
    <mergeCell ref="L59:N59"/>
    <mergeCell ref="O59:P59"/>
    <mergeCell ref="Q59:R59"/>
    <mergeCell ref="S57:T57"/>
    <mergeCell ref="U57:V57"/>
    <mergeCell ref="B58:D58"/>
    <mergeCell ref="E58:H58"/>
    <mergeCell ref="I58:J58"/>
    <mergeCell ref="L58:N58"/>
    <mergeCell ref="O58:P58"/>
    <mergeCell ref="Q58:R58"/>
    <mergeCell ref="S58:T58"/>
    <mergeCell ref="U58:V58"/>
    <mergeCell ref="B57:D57"/>
    <mergeCell ref="E57:H57"/>
    <mergeCell ref="I57:J57"/>
    <mergeCell ref="L57:N57"/>
    <mergeCell ref="O57:P57"/>
    <mergeCell ref="Q57:R57"/>
    <mergeCell ref="S55:T55"/>
    <mergeCell ref="U55:V55"/>
    <mergeCell ref="B56:D56"/>
    <mergeCell ref="E56:H56"/>
    <mergeCell ref="I56:J56"/>
    <mergeCell ref="L56:N56"/>
    <mergeCell ref="O56:P56"/>
    <mergeCell ref="Q56:R56"/>
    <mergeCell ref="S56:T56"/>
    <mergeCell ref="U56:V56"/>
    <mergeCell ref="B55:D55"/>
    <mergeCell ref="E55:H55"/>
    <mergeCell ref="I55:J55"/>
    <mergeCell ref="L55:N55"/>
    <mergeCell ref="O55:P55"/>
    <mergeCell ref="Q55:R55"/>
    <mergeCell ref="U52:V53"/>
    <mergeCell ref="A53:A54"/>
    <mergeCell ref="B53:D54"/>
    <mergeCell ref="E53:H54"/>
    <mergeCell ref="I53:J54"/>
    <mergeCell ref="U54:V54"/>
    <mergeCell ref="A52:J52"/>
    <mergeCell ref="K52:K54"/>
    <mergeCell ref="L52:N54"/>
    <mergeCell ref="O52:P54"/>
    <mergeCell ref="Q52:R54"/>
    <mergeCell ref="S52:T54"/>
    <mergeCell ref="A50:P50"/>
    <mergeCell ref="Q50:R50"/>
    <mergeCell ref="S50:T50"/>
    <mergeCell ref="U50:V50"/>
    <mergeCell ref="A51:M51"/>
    <mergeCell ref="N51:P51"/>
    <mergeCell ref="Q51:R51"/>
    <mergeCell ref="S51:T51"/>
    <mergeCell ref="U51:V51"/>
    <mergeCell ref="U48:V48"/>
    <mergeCell ref="B49:D49"/>
    <mergeCell ref="E49:G49"/>
    <mergeCell ref="H49:J49"/>
    <mergeCell ref="M49:N49"/>
    <mergeCell ref="Q49:R49"/>
    <mergeCell ref="S49:T49"/>
    <mergeCell ref="U49:V49"/>
    <mergeCell ref="B48:D48"/>
    <mergeCell ref="E48:G48"/>
    <mergeCell ref="H48:J48"/>
    <mergeCell ref="M48:N48"/>
    <mergeCell ref="Q48:R48"/>
    <mergeCell ref="S48:T48"/>
    <mergeCell ref="U46:V46"/>
    <mergeCell ref="B47:D47"/>
    <mergeCell ref="E47:G47"/>
    <mergeCell ref="H47:J47"/>
    <mergeCell ref="M47:N47"/>
    <mergeCell ref="Q47:R47"/>
    <mergeCell ref="S47:T47"/>
    <mergeCell ref="U47:V47"/>
    <mergeCell ref="B46:D46"/>
    <mergeCell ref="E46:G46"/>
    <mergeCell ref="H46:J46"/>
    <mergeCell ref="M46:N46"/>
    <mergeCell ref="Q46:R46"/>
    <mergeCell ref="S46:T46"/>
    <mergeCell ref="U44:V44"/>
    <mergeCell ref="B45:D45"/>
    <mergeCell ref="E45:G45"/>
    <mergeCell ref="H45:J45"/>
    <mergeCell ref="M45:N45"/>
    <mergeCell ref="Q45:R45"/>
    <mergeCell ref="S45:T45"/>
    <mergeCell ref="U45:V45"/>
    <mergeCell ref="B44:D44"/>
    <mergeCell ref="E44:G44"/>
    <mergeCell ref="H44:J44"/>
    <mergeCell ref="M44:N44"/>
    <mergeCell ref="Q44:R44"/>
    <mergeCell ref="S44:T44"/>
    <mergeCell ref="U42:V42"/>
    <mergeCell ref="B43:D43"/>
    <mergeCell ref="E43:G43"/>
    <mergeCell ref="H43:J43"/>
    <mergeCell ref="M43:N43"/>
    <mergeCell ref="Q43:R43"/>
    <mergeCell ref="S43:T43"/>
    <mergeCell ref="U43:V43"/>
    <mergeCell ref="B42:D42"/>
    <mergeCell ref="E42:G42"/>
    <mergeCell ref="H42:J42"/>
    <mergeCell ref="M42:N42"/>
    <mergeCell ref="Q42:R42"/>
    <mergeCell ref="S42:T42"/>
    <mergeCell ref="S40:T40"/>
    <mergeCell ref="U40:V40"/>
    <mergeCell ref="B41:D41"/>
    <mergeCell ref="E41:G41"/>
    <mergeCell ref="H41:J41"/>
    <mergeCell ref="M41:N41"/>
    <mergeCell ref="Q41:R41"/>
    <mergeCell ref="S41:T41"/>
    <mergeCell ref="U41:V41"/>
    <mergeCell ref="Q38:R38"/>
    <mergeCell ref="S38:T39"/>
    <mergeCell ref="U38:V38"/>
    <mergeCell ref="Q39:R39"/>
    <mergeCell ref="U39:V39"/>
    <mergeCell ref="B40:D40"/>
    <mergeCell ref="E40:G40"/>
    <mergeCell ref="H40:J40"/>
    <mergeCell ref="M40:N40"/>
    <mergeCell ref="Q40:R40"/>
    <mergeCell ref="U36:V37"/>
    <mergeCell ref="A37:A39"/>
    <mergeCell ref="B37:D39"/>
    <mergeCell ref="E37:G39"/>
    <mergeCell ref="H37:J39"/>
    <mergeCell ref="K37:K39"/>
    <mergeCell ref="L37:L39"/>
    <mergeCell ref="M37:N39"/>
    <mergeCell ref="O37:O39"/>
    <mergeCell ref="P37:P39"/>
    <mergeCell ref="A36:D36"/>
    <mergeCell ref="E36:K36"/>
    <mergeCell ref="L36:N36"/>
    <mergeCell ref="O36:P36"/>
    <mergeCell ref="Q36:R37"/>
    <mergeCell ref="S36:T37"/>
    <mergeCell ref="A34:P34"/>
    <mergeCell ref="Q34:R34"/>
    <mergeCell ref="S34:T34"/>
    <mergeCell ref="U34:V34"/>
    <mergeCell ref="A35:K35"/>
    <mergeCell ref="Q35:R35"/>
    <mergeCell ref="S35:T35"/>
    <mergeCell ref="U35:V35"/>
    <mergeCell ref="U32:V32"/>
    <mergeCell ref="B33:C33"/>
    <mergeCell ref="D33:E33"/>
    <mergeCell ref="F33:G33"/>
    <mergeCell ref="M33:N33"/>
    <mergeCell ref="Q33:R33"/>
    <mergeCell ref="S33:T33"/>
    <mergeCell ref="U33:V33"/>
    <mergeCell ref="B32:C32"/>
    <mergeCell ref="D32:E32"/>
    <mergeCell ref="F32:G32"/>
    <mergeCell ref="M32:N32"/>
    <mergeCell ref="Q32:R32"/>
    <mergeCell ref="S32:T32"/>
    <mergeCell ref="U30:V30"/>
    <mergeCell ref="B31:C31"/>
    <mergeCell ref="D31:E31"/>
    <mergeCell ref="F31:G31"/>
    <mergeCell ref="M31:N31"/>
    <mergeCell ref="Q31:R31"/>
    <mergeCell ref="S31:T31"/>
    <mergeCell ref="U31:V31"/>
    <mergeCell ref="B30:C30"/>
    <mergeCell ref="D30:E30"/>
    <mergeCell ref="F30:G30"/>
    <mergeCell ref="M30:N30"/>
    <mergeCell ref="Q30:R30"/>
    <mergeCell ref="S30:T30"/>
    <mergeCell ref="U28:V28"/>
    <mergeCell ref="B29:C29"/>
    <mergeCell ref="D29:E29"/>
    <mergeCell ref="F29:G29"/>
    <mergeCell ref="M29:N29"/>
    <mergeCell ref="Q29:R29"/>
    <mergeCell ref="S29:T29"/>
    <mergeCell ref="U29:V29"/>
    <mergeCell ref="B28:C28"/>
    <mergeCell ref="D28:E28"/>
    <mergeCell ref="F28:G28"/>
    <mergeCell ref="M28:N28"/>
    <mergeCell ref="Q28:R28"/>
    <mergeCell ref="S28:T28"/>
    <mergeCell ref="U26:V26"/>
    <mergeCell ref="B27:C27"/>
    <mergeCell ref="D27:E27"/>
    <mergeCell ref="F27:G27"/>
    <mergeCell ref="M27:N27"/>
    <mergeCell ref="Q27:R27"/>
    <mergeCell ref="S27:T27"/>
    <mergeCell ref="U27:V27"/>
    <mergeCell ref="B26:C26"/>
    <mergeCell ref="D26:E26"/>
    <mergeCell ref="F26:G26"/>
    <mergeCell ref="M26:N26"/>
    <mergeCell ref="Q26:R26"/>
    <mergeCell ref="S26:T26"/>
    <mergeCell ref="U24:V24"/>
    <mergeCell ref="B25:C25"/>
    <mergeCell ref="D25:E25"/>
    <mergeCell ref="F25:G25"/>
    <mergeCell ref="M25:N25"/>
    <mergeCell ref="Q25:R25"/>
    <mergeCell ref="S25:T25"/>
    <mergeCell ref="U25:V25"/>
    <mergeCell ref="B24:C24"/>
    <mergeCell ref="D24:E24"/>
    <mergeCell ref="F24:G24"/>
    <mergeCell ref="M24:N24"/>
    <mergeCell ref="Q24:R24"/>
    <mergeCell ref="S24:T24"/>
    <mergeCell ref="U22:V22"/>
    <mergeCell ref="B23:C23"/>
    <mergeCell ref="D23:E23"/>
    <mergeCell ref="F23:G23"/>
    <mergeCell ref="M23:N23"/>
    <mergeCell ref="Q23:R23"/>
    <mergeCell ref="S23:T23"/>
    <mergeCell ref="U23:V23"/>
    <mergeCell ref="B22:C22"/>
    <mergeCell ref="D22:E22"/>
    <mergeCell ref="F22:G22"/>
    <mergeCell ref="M22:N22"/>
    <mergeCell ref="Q22:R22"/>
    <mergeCell ref="S22:T22"/>
    <mergeCell ref="U20:V20"/>
    <mergeCell ref="B21:C21"/>
    <mergeCell ref="D21:E21"/>
    <mergeCell ref="F21:G21"/>
    <mergeCell ref="M21:N21"/>
    <mergeCell ref="Q21:R21"/>
    <mergeCell ref="S21:T21"/>
    <mergeCell ref="U21:V21"/>
    <mergeCell ref="B20:C20"/>
    <mergeCell ref="D20:E20"/>
    <mergeCell ref="F20:G20"/>
    <mergeCell ref="M20:N20"/>
    <mergeCell ref="Q20:R20"/>
    <mergeCell ref="S20:T20"/>
    <mergeCell ref="Q17:R19"/>
    <mergeCell ref="S17:T19"/>
    <mergeCell ref="U17:V19"/>
    <mergeCell ref="A18:A19"/>
    <mergeCell ref="B18:C19"/>
    <mergeCell ref="D18:E19"/>
    <mergeCell ref="F18:G19"/>
    <mergeCell ref="H18:H19"/>
    <mergeCell ref="I18:I19"/>
    <mergeCell ref="J18:J19"/>
    <mergeCell ref="A17:H17"/>
    <mergeCell ref="I17:K17"/>
    <mergeCell ref="L17:L19"/>
    <mergeCell ref="M17:N19"/>
    <mergeCell ref="O17:O19"/>
    <mergeCell ref="P17:P19"/>
    <mergeCell ref="K18:K19"/>
    <mergeCell ref="B15:D15"/>
    <mergeCell ref="E15:I15"/>
    <mergeCell ref="J15:L15"/>
    <mergeCell ref="M15:O15"/>
    <mergeCell ref="P15:V15"/>
    <mergeCell ref="A16:V16"/>
    <mergeCell ref="B13:D13"/>
    <mergeCell ref="E13:I13"/>
    <mergeCell ref="J13:L13"/>
    <mergeCell ref="M13:O13"/>
    <mergeCell ref="P13:V13"/>
    <mergeCell ref="B14:D14"/>
    <mergeCell ref="E14:I14"/>
    <mergeCell ref="J14:L14"/>
    <mergeCell ref="M14:O14"/>
    <mergeCell ref="P14:V14"/>
    <mergeCell ref="J11:K11"/>
    <mergeCell ref="L11:M11"/>
    <mergeCell ref="N11:O11"/>
    <mergeCell ref="Q11:V11"/>
    <mergeCell ref="B12:D12"/>
    <mergeCell ref="E12:I12"/>
    <mergeCell ref="J12:L12"/>
    <mergeCell ref="M12:O12"/>
    <mergeCell ref="P12:V12"/>
    <mergeCell ref="B10:E10"/>
    <mergeCell ref="F10:I10"/>
    <mergeCell ref="J10:K10"/>
    <mergeCell ref="L10:N10"/>
    <mergeCell ref="O10:P10"/>
    <mergeCell ref="Q10:V10"/>
    <mergeCell ref="B9:E9"/>
    <mergeCell ref="F9:I9"/>
    <mergeCell ref="J9:K9"/>
    <mergeCell ref="L9:N9"/>
    <mergeCell ref="O9:P9"/>
    <mergeCell ref="Q9:V9"/>
    <mergeCell ref="B8:E8"/>
    <mergeCell ref="F8:I8"/>
    <mergeCell ref="J8:K8"/>
    <mergeCell ref="L8:N8"/>
    <mergeCell ref="O8:P8"/>
    <mergeCell ref="Q8:V8"/>
    <mergeCell ref="B7:E7"/>
    <mergeCell ref="F7:I7"/>
    <mergeCell ref="J7:K7"/>
    <mergeCell ref="L7:N7"/>
    <mergeCell ref="O7:P7"/>
    <mergeCell ref="Q7:V7"/>
    <mergeCell ref="Q5:V5"/>
    <mergeCell ref="B6:E6"/>
    <mergeCell ref="F6:I6"/>
    <mergeCell ref="J6:K6"/>
    <mergeCell ref="L6:N6"/>
    <mergeCell ref="O6:P6"/>
    <mergeCell ref="Q6:V6"/>
    <mergeCell ref="D4:I4"/>
    <mergeCell ref="J4:K4"/>
    <mergeCell ref="L4:N4"/>
    <mergeCell ref="O4:P4"/>
    <mergeCell ref="Q4:V4"/>
    <mergeCell ref="B5:E5"/>
    <mergeCell ref="F5:I5"/>
    <mergeCell ref="J5:K5"/>
    <mergeCell ref="L5:N5"/>
    <mergeCell ref="O5:P5"/>
    <mergeCell ref="A1:A15"/>
    <mergeCell ref="G1:V1"/>
    <mergeCell ref="G2:V2"/>
    <mergeCell ref="B3:C3"/>
    <mergeCell ref="D3:I3"/>
    <mergeCell ref="J3:K3"/>
    <mergeCell ref="L3:N3"/>
    <mergeCell ref="O3:P3"/>
    <mergeCell ref="Q3:V3"/>
    <mergeCell ref="B4:C4"/>
  </mergeCells>
  <dataValidations count="10">
    <dataValidation type="list" allowBlank="1" showInputMessage="1" showErrorMessage="1" sqref="D4:I4">
      <formula1>$CE$68:$CE$69</formula1>
    </dataValidation>
    <dataValidation type="decimal" operator="lessThanOrEqual" allowBlank="1" showInputMessage="1" showErrorMessage="1" promptTitle="Output Requirements" prompt="Output must be a number greater than zero, but less than or equal to input." sqref="J20:J33">
      <formula1>I20</formula1>
    </dataValidation>
    <dataValidation type="list" allowBlank="1" showInputMessage="1" showErrorMessage="1" sqref="F9">
      <formula1>$CE$81:$CE$149</formula1>
    </dataValidation>
    <dataValidation type="list" allowBlank="1" showInputMessage="1" showErrorMessage="1" sqref="L8:N8">
      <formula1>$CE$422:$CE$435</formula1>
    </dataValidation>
    <dataValidation type="list" allowBlank="1" showInputMessage="1" showErrorMessage="1" sqref="M15:O15 L5:N5">
      <formula1>$CE$153:$CE$181</formula1>
    </dataValidation>
    <dataValidation type="list" allowBlank="1" showInputMessage="1" showErrorMessage="1" sqref="F8:I8">
      <formula1>$CE$76:$CE$80</formula1>
    </dataValidation>
    <dataValidation type="decimal" operator="greaterThan" allowBlank="1" showInputMessage="1" showErrorMessage="1" sqref="L40:M49 I20:I33">
      <formula1>0</formula1>
    </dataValidation>
    <dataValidation type="list" allowBlank="1" showInputMessage="1" showErrorMessage="1" sqref="K55:K62 M12:O12 F20:F33 G22:G33">
      <formula1>$CE$184:$CE$412</formula1>
    </dataValidation>
    <dataValidation type="decimal" operator="greaterThanOrEqual" allowBlank="1" showInputMessage="1" showErrorMessage="1" sqref="L20:L33 L55:L62 Q69:T69 P40:P49">
      <formula1>0</formula1>
    </dataValidation>
    <dataValidation type="whole" operator="greaterThanOrEqual" allowBlank="1" showInputMessage="1" showErrorMessage="1" errorTitle="Whole Number" error="Please enter a whole number" prompt="Enter whole number" sqref="O55:P62">
      <formula1>0</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Q361"/>
  <sheetViews>
    <sheetView topLeftCell="C1" zoomScale="80" zoomScaleNormal="80" workbookViewId="0">
      <selection activeCell="M26" sqref="M26"/>
    </sheetView>
  </sheetViews>
  <sheetFormatPr defaultRowHeight="11.25"/>
  <cols>
    <col min="1" max="1" width="4.7109375" style="507" customWidth="1"/>
    <col min="2" max="2" width="4.5703125" style="507" customWidth="1"/>
    <col min="3" max="3" width="6.28515625" style="507" customWidth="1"/>
    <col min="4" max="4" width="11.5703125" style="507" customWidth="1"/>
    <col min="5" max="5" width="5.28515625" style="507" customWidth="1"/>
    <col min="6" max="6" width="17.5703125" style="507" customWidth="1"/>
    <col min="7" max="7" width="12.5703125" style="507" customWidth="1"/>
    <col min="8" max="8" width="9.7109375" style="507" customWidth="1"/>
    <col min="9" max="9" width="8.5703125" style="507" customWidth="1"/>
    <col min="10" max="10" width="7" style="507" customWidth="1"/>
    <col min="11" max="11" width="12.5703125" style="507" customWidth="1"/>
    <col min="12" max="12" width="7.42578125" style="507" customWidth="1"/>
    <col min="13" max="13" width="8.140625" style="507" customWidth="1"/>
    <col min="14" max="15" width="9.140625" style="507"/>
    <col min="16" max="16" width="11.7109375" style="507" customWidth="1"/>
    <col min="17" max="17" width="12.140625" style="507" customWidth="1"/>
    <col min="18" max="18" width="11.85546875" style="507" customWidth="1"/>
    <col min="19" max="19" width="12.7109375" style="507" customWidth="1"/>
    <col min="20" max="20" width="13.7109375" style="507" customWidth="1"/>
    <col min="21" max="21" width="5.5703125" style="507" customWidth="1"/>
    <col min="22" max="22" width="5.85546875" style="507" customWidth="1"/>
    <col min="23" max="23" width="5.7109375" style="507" customWidth="1"/>
    <col min="24" max="24" width="5.85546875" style="507" customWidth="1"/>
    <col min="25" max="60" width="9.140625" style="507"/>
    <col min="61" max="61" width="30.140625" style="507" customWidth="1"/>
    <col min="62" max="16384" width="9.140625" style="507"/>
  </cols>
  <sheetData>
    <row r="1" spans="1:69" s="13" customFormat="1" ht="15.75" thickBot="1">
      <c r="A1" s="1"/>
      <c r="B1" s="2"/>
      <c r="C1" s="3"/>
      <c r="D1" s="4"/>
      <c r="E1" s="5"/>
      <c r="F1" s="6"/>
      <c r="G1" s="7"/>
      <c r="H1" s="8"/>
      <c r="I1" s="8"/>
      <c r="J1" s="8"/>
      <c r="K1" s="8"/>
      <c r="L1" s="8"/>
      <c r="M1" s="8"/>
      <c r="N1" s="8"/>
      <c r="O1" s="8"/>
      <c r="P1" s="8"/>
      <c r="Q1" s="8"/>
      <c r="R1" s="8"/>
      <c r="S1" s="8"/>
      <c r="T1" s="8"/>
      <c r="U1" s="8"/>
      <c r="V1" s="9"/>
      <c r="W1" s="10"/>
      <c r="X1" s="11"/>
      <c r="Y1" s="11"/>
      <c r="Z1" s="10"/>
      <c r="AA1" s="12"/>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row>
    <row r="2" spans="1:69" s="13" customFormat="1" ht="16.5" thickBot="1">
      <c r="A2" s="1"/>
      <c r="B2" s="14"/>
      <c r="C2" s="15"/>
      <c r="D2" s="16"/>
      <c r="E2" s="17"/>
      <c r="F2" s="18"/>
      <c r="G2" s="19" t="s">
        <v>0</v>
      </c>
      <c r="H2" s="19"/>
      <c r="I2" s="19"/>
      <c r="J2" s="19"/>
      <c r="K2" s="19"/>
      <c r="L2" s="19"/>
      <c r="M2" s="19"/>
      <c r="N2" s="19"/>
      <c r="O2" s="19"/>
      <c r="P2" s="19"/>
      <c r="Q2" s="19"/>
      <c r="R2" s="19"/>
      <c r="S2" s="19"/>
      <c r="T2" s="19"/>
      <c r="U2" s="19"/>
      <c r="V2" s="20"/>
      <c r="W2" s="10"/>
      <c r="X2" s="21"/>
      <c r="Y2" s="21"/>
      <c r="Z2" s="12"/>
      <c r="AA2" s="12"/>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row>
    <row r="3" spans="1:69" s="13" customFormat="1" ht="15">
      <c r="A3" s="1"/>
      <c r="B3" s="22" t="s">
        <v>1</v>
      </c>
      <c r="C3" s="23"/>
      <c r="D3" s="24" t="s">
        <v>2</v>
      </c>
      <c r="E3" s="25"/>
      <c r="F3" s="25"/>
      <c r="G3" s="26"/>
      <c r="H3" s="26"/>
      <c r="I3" s="27"/>
      <c r="J3" s="28" t="s">
        <v>3</v>
      </c>
      <c r="K3" s="28"/>
      <c r="L3" s="29"/>
      <c r="M3" s="25"/>
      <c r="N3" s="25"/>
      <c r="O3" s="30" t="s">
        <v>4</v>
      </c>
      <c r="P3" s="31"/>
      <c r="Q3" s="32" t="s">
        <v>2</v>
      </c>
      <c r="R3" s="32"/>
      <c r="S3" s="32"/>
      <c r="T3" s="32"/>
      <c r="U3" s="32"/>
      <c r="V3" s="33"/>
      <c r="W3" s="10"/>
      <c r="X3" s="12"/>
      <c r="Y3" s="12"/>
      <c r="Z3" s="12"/>
      <c r="AA3" s="12"/>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row>
    <row r="4" spans="1:69" s="13" customFormat="1" ht="15">
      <c r="A4" s="1"/>
      <c r="B4" s="34" t="s">
        <v>5</v>
      </c>
      <c r="C4" s="35"/>
      <c r="D4" s="36"/>
      <c r="E4" s="37"/>
      <c r="F4" s="37"/>
      <c r="G4" s="37"/>
      <c r="H4" s="37"/>
      <c r="I4" s="38"/>
      <c r="J4" s="39" t="s">
        <v>6</v>
      </c>
      <c r="K4" s="35"/>
      <c r="L4" s="29"/>
      <c r="M4" s="25"/>
      <c r="N4" s="25"/>
      <c r="O4" s="40" t="s">
        <v>7</v>
      </c>
      <c r="P4" s="41"/>
      <c r="Q4" s="42"/>
      <c r="R4" s="43"/>
      <c r="S4" s="43"/>
      <c r="T4" s="43"/>
      <c r="U4" s="43"/>
      <c r="V4" s="44"/>
      <c r="W4" s="10"/>
      <c r="X4" s="12"/>
      <c r="Y4" s="12"/>
      <c r="Z4" s="12"/>
      <c r="AA4" s="12"/>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row>
    <row r="5" spans="1:69" s="13" customFormat="1" ht="15">
      <c r="A5" s="1"/>
      <c r="B5" s="34" t="s">
        <v>8</v>
      </c>
      <c r="C5" s="45"/>
      <c r="D5" s="45"/>
      <c r="E5" s="46"/>
      <c r="F5" s="47"/>
      <c r="G5" s="48"/>
      <c r="H5" s="48"/>
      <c r="I5" s="49"/>
      <c r="J5" s="50" t="s">
        <v>9</v>
      </c>
      <c r="K5" s="51"/>
      <c r="L5" s="42"/>
      <c r="M5" s="43"/>
      <c r="N5" s="52"/>
      <c r="O5" s="40" t="s">
        <v>10</v>
      </c>
      <c r="P5" s="41"/>
      <c r="Q5" s="53" t="s">
        <v>2</v>
      </c>
      <c r="R5" s="54"/>
      <c r="S5" s="54"/>
      <c r="T5" s="54"/>
      <c r="U5" s="54"/>
      <c r="V5" s="55"/>
      <c r="W5" s="10"/>
      <c r="X5" s="12"/>
      <c r="Y5" s="12"/>
      <c r="Z5" s="12"/>
      <c r="AA5" s="12"/>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E5" s="10"/>
      <c r="BG5" s="10"/>
      <c r="BH5" s="10"/>
      <c r="BI5" s="10"/>
      <c r="BJ5" s="10"/>
      <c r="BK5" s="10"/>
      <c r="BL5" s="10"/>
      <c r="BM5" s="10"/>
      <c r="BN5" s="10"/>
      <c r="BO5" s="10"/>
    </row>
    <row r="6" spans="1:69" s="13" customFormat="1" ht="12.75" customHeight="1">
      <c r="A6" s="1"/>
      <c r="B6" s="34" t="s">
        <v>11</v>
      </c>
      <c r="C6" s="45"/>
      <c r="D6" s="45"/>
      <c r="E6" s="46"/>
      <c r="F6" s="42"/>
      <c r="G6" s="43"/>
      <c r="H6" s="43"/>
      <c r="I6" s="43"/>
      <c r="J6" s="50" t="s">
        <v>12</v>
      </c>
      <c r="K6" s="51"/>
      <c r="L6" s="37"/>
      <c r="M6" s="37"/>
      <c r="N6" s="37"/>
      <c r="O6" s="40" t="s">
        <v>13</v>
      </c>
      <c r="P6" s="41"/>
      <c r="Q6" s="56"/>
      <c r="R6" s="57"/>
      <c r="S6" s="57"/>
      <c r="T6" s="57"/>
      <c r="U6" s="57"/>
      <c r="V6" s="58"/>
      <c r="W6" s="10"/>
      <c r="X6" s="12"/>
      <c r="Y6" s="12"/>
      <c r="Z6" s="12"/>
      <c r="AA6" s="12"/>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row>
    <row r="7" spans="1:69" s="13" customFormat="1" ht="12.75" customHeight="1">
      <c r="A7" s="1"/>
      <c r="B7" s="34" t="s">
        <v>14</v>
      </c>
      <c r="C7" s="45"/>
      <c r="D7" s="45"/>
      <c r="E7" s="46"/>
      <c r="F7" s="42"/>
      <c r="G7" s="43"/>
      <c r="H7" s="43"/>
      <c r="I7" s="43"/>
      <c r="J7" s="50" t="s">
        <v>15</v>
      </c>
      <c r="K7" s="50"/>
      <c r="L7" s="37"/>
      <c r="M7" s="37"/>
      <c r="N7" s="37"/>
      <c r="O7" s="40" t="s">
        <v>16</v>
      </c>
      <c r="P7" s="41"/>
      <c r="Q7" s="59" t="s">
        <v>2</v>
      </c>
      <c r="R7" s="60"/>
      <c r="S7" s="60"/>
      <c r="T7" s="60"/>
      <c r="U7" s="60"/>
      <c r="V7" s="61"/>
      <c r="W7" s="10"/>
      <c r="X7" s="12"/>
      <c r="Y7" s="12"/>
      <c r="Z7" s="12"/>
      <c r="AA7" s="12"/>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row>
    <row r="8" spans="1:69" s="13" customFormat="1" ht="12.75" customHeight="1">
      <c r="A8" s="1"/>
      <c r="B8" s="45" t="s">
        <v>17</v>
      </c>
      <c r="C8" s="62"/>
      <c r="D8" s="62"/>
      <c r="E8" s="35"/>
      <c r="F8" s="42"/>
      <c r="G8" s="43"/>
      <c r="H8" s="43"/>
      <c r="I8" s="52"/>
      <c r="J8" s="63" t="s">
        <v>18</v>
      </c>
      <c r="K8" s="35"/>
      <c r="L8" s="64"/>
      <c r="M8" s="65"/>
      <c r="N8" s="66"/>
      <c r="O8" s="67" t="s">
        <v>19</v>
      </c>
      <c r="P8" s="68"/>
      <c r="Q8" s="608"/>
      <c r="R8" s="607"/>
      <c r="S8" s="607"/>
      <c r="T8" s="607"/>
      <c r="U8" s="607"/>
      <c r="V8" s="606"/>
      <c r="W8" s="10"/>
      <c r="X8" s="12"/>
      <c r="Y8" s="12"/>
      <c r="Z8" s="12"/>
      <c r="AA8" s="12"/>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72"/>
      <c r="BD8" s="10"/>
      <c r="BE8" s="10"/>
      <c r="BF8" s="10"/>
      <c r="BG8" s="10"/>
      <c r="BH8" s="10"/>
      <c r="BI8" s="10"/>
      <c r="BJ8" s="10"/>
      <c r="BK8" s="10"/>
      <c r="BL8" s="10"/>
      <c r="BM8" s="10"/>
      <c r="BN8" s="10"/>
      <c r="BO8" s="10"/>
    </row>
    <row r="9" spans="1:69" s="13" customFormat="1" ht="12.75" customHeight="1">
      <c r="A9" s="1"/>
      <c r="B9" s="35" t="s">
        <v>20</v>
      </c>
      <c r="C9" s="51"/>
      <c r="D9" s="51"/>
      <c r="E9" s="51"/>
      <c r="F9" s="42"/>
      <c r="G9" s="43" t="s">
        <v>21</v>
      </c>
      <c r="H9" s="43" t="s">
        <v>2</v>
      </c>
      <c r="I9" s="43"/>
      <c r="J9" s="63" t="s">
        <v>22</v>
      </c>
      <c r="K9" s="35"/>
      <c r="L9" s="73"/>
      <c r="M9" s="74"/>
      <c r="N9" s="75"/>
      <c r="O9" s="41"/>
      <c r="P9" s="76"/>
      <c r="Q9" s="69"/>
      <c r="R9" s="70"/>
      <c r="S9" s="70"/>
      <c r="T9" s="70"/>
      <c r="U9" s="70"/>
      <c r="V9" s="71"/>
      <c r="W9" s="72"/>
      <c r="X9" s="12"/>
      <c r="Y9" s="12"/>
      <c r="Z9" s="12"/>
      <c r="AA9" s="1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10"/>
      <c r="BD9" s="72"/>
      <c r="BE9" s="72"/>
      <c r="BF9" s="72"/>
      <c r="BG9" s="72"/>
      <c r="BH9" s="72"/>
      <c r="BI9" s="72"/>
      <c r="BJ9" s="72"/>
      <c r="BK9" s="72"/>
      <c r="BL9" s="72"/>
      <c r="BM9" s="72"/>
      <c r="BN9" s="72"/>
      <c r="BO9" s="72"/>
    </row>
    <row r="10" spans="1:69" s="13" customFormat="1" ht="12.75" customHeight="1" thickBot="1">
      <c r="A10" s="1"/>
      <c r="B10" s="77" t="s">
        <v>23</v>
      </c>
      <c r="C10" s="78"/>
      <c r="D10" s="78"/>
      <c r="E10" s="78"/>
      <c r="F10" s="79"/>
      <c r="G10" s="80"/>
      <c r="H10" s="80"/>
      <c r="I10" s="81"/>
      <c r="J10" s="82" t="s">
        <v>24</v>
      </c>
      <c r="K10" s="82"/>
      <c r="L10" s="73"/>
      <c r="M10" s="74"/>
      <c r="N10" s="75"/>
      <c r="O10" s="83" t="s">
        <v>25</v>
      </c>
      <c r="P10" s="83"/>
      <c r="Q10" s="84">
        <v>1</v>
      </c>
      <c r="R10" s="85"/>
      <c r="S10" s="85"/>
      <c r="T10" s="85"/>
      <c r="U10" s="85"/>
      <c r="V10" s="86"/>
      <c r="W10" s="72"/>
      <c r="X10" s="12"/>
      <c r="Y10" s="12"/>
      <c r="Z10" s="12"/>
      <c r="AA10" s="1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72"/>
      <c r="BM10" s="72"/>
      <c r="BN10" s="72"/>
      <c r="BO10" s="72"/>
    </row>
    <row r="11" spans="1:69" s="13" customFormat="1" ht="16.5" thickBot="1">
      <c r="A11" s="1"/>
      <c r="B11" s="87" t="s">
        <v>26</v>
      </c>
      <c r="C11" s="88"/>
      <c r="D11" s="88"/>
      <c r="E11" s="88"/>
      <c r="F11" s="88"/>
      <c r="G11" s="88"/>
      <c r="H11" s="88"/>
      <c r="I11" s="88"/>
      <c r="J11" s="19" t="s">
        <v>27</v>
      </c>
      <c r="K11" s="19"/>
      <c r="L11" s="89"/>
      <c r="M11" s="90"/>
      <c r="N11" s="19" t="s">
        <v>28</v>
      </c>
      <c r="O11" s="19"/>
      <c r="P11" s="91"/>
      <c r="Q11" s="92"/>
      <c r="R11" s="92"/>
      <c r="S11" s="92"/>
      <c r="T11" s="92"/>
      <c r="U11" s="92"/>
      <c r="V11" s="93"/>
      <c r="W11" s="94"/>
      <c r="Z11" s="94"/>
      <c r="AA11" s="72"/>
      <c r="AB11" s="72"/>
      <c r="AC11" s="72"/>
      <c r="AD11" s="72"/>
      <c r="AE11" s="72"/>
      <c r="AF11" s="94"/>
      <c r="AG11" s="94"/>
      <c r="AH11" s="94"/>
      <c r="AI11" s="94"/>
      <c r="AJ11" s="94"/>
      <c r="AK11" s="94"/>
      <c r="AL11" s="94"/>
      <c r="AM11" s="94"/>
      <c r="AN11" s="94"/>
      <c r="AO11" s="94"/>
      <c r="AP11" s="94"/>
      <c r="AQ11" s="94"/>
      <c r="AR11" s="94"/>
      <c r="AS11" s="94"/>
      <c r="AT11" s="94"/>
      <c r="AU11" s="94"/>
      <c r="AV11" s="94"/>
      <c r="AW11" s="94"/>
      <c r="AX11" s="94"/>
      <c r="AY11" s="94"/>
      <c r="AZ11" s="94"/>
      <c r="BA11" s="94"/>
      <c r="BC11" s="72" t="str">
        <f>TRIM(BB25)</f>
        <v/>
      </c>
      <c r="BD11" s="95"/>
      <c r="BE11" s="95"/>
      <c r="BF11" s="95"/>
      <c r="BG11" s="96"/>
      <c r="BH11" s="97"/>
      <c r="BI11" s="97"/>
      <c r="BJ11" s="97"/>
      <c r="BK11" s="97"/>
      <c r="BL11" s="97"/>
      <c r="BM11" s="97"/>
      <c r="BN11" s="97"/>
      <c r="BO11" s="97"/>
      <c r="BP11" s="96"/>
      <c r="BQ11" s="96"/>
    </row>
    <row r="12" spans="1:69" s="13" customFormat="1" ht="12.75">
      <c r="A12" s="1"/>
      <c r="B12" s="98" t="s">
        <v>32</v>
      </c>
      <c r="C12" s="99"/>
      <c r="D12" s="99"/>
      <c r="E12" s="100" t="s">
        <v>2</v>
      </c>
      <c r="F12" s="100"/>
      <c r="G12" s="100"/>
      <c r="H12" s="100"/>
      <c r="I12" s="100"/>
      <c r="J12" s="22" t="s">
        <v>33</v>
      </c>
      <c r="K12" s="101"/>
      <c r="L12" s="23"/>
      <c r="M12" s="102"/>
      <c r="N12" s="103"/>
      <c r="O12" s="104"/>
      <c r="P12" s="105"/>
      <c r="Q12" s="106"/>
      <c r="R12" s="107"/>
      <c r="S12" s="107"/>
      <c r="T12" s="107"/>
      <c r="U12" s="107"/>
      <c r="V12" s="108"/>
      <c r="W12" s="94"/>
      <c r="Z12" s="94"/>
      <c r="AA12" s="72"/>
      <c r="AB12" s="72"/>
      <c r="AC12" s="72"/>
      <c r="AD12" s="72"/>
      <c r="AE12" s="72"/>
      <c r="AF12" s="94"/>
      <c r="AG12" s="94"/>
      <c r="AH12" s="94"/>
      <c r="AI12" s="94"/>
      <c r="AJ12" s="94"/>
      <c r="AK12" s="94"/>
      <c r="AL12" s="94"/>
      <c r="AM12" s="94"/>
      <c r="AN12" s="94"/>
      <c r="AO12" s="94"/>
      <c r="AP12" s="94"/>
      <c r="AQ12" s="94"/>
      <c r="AR12" s="94"/>
      <c r="AS12" s="94"/>
      <c r="AT12" s="94"/>
      <c r="AU12" s="94"/>
      <c r="AV12" s="94"/>
      <c r="AW12" s="94"/>
      <c r="AX12" s="94"/>
      <c r="AY12" s="94"/>
      <c r="AZ12" s="94"/>
      <c r="BA12" s="94"/>
      <c r="BC12" s="72"/>
      <c r="BD12" s="95"/>
      <c r="BE12" s="95"/>
      <c r="BF12" s="95"/>
      <c r="BG12" s="96"/>
      <c r="BH12" s="97"/>
      <c r="BI12" s="97"/>
      <c r="BJ12" s="97"/>
      <c r="BK12" s="97"/>
      <c r="BL12" s="97"/>
      <c r="BM12" s="97"/>
      <c r="BN12" s="97"/>
      <c r="BO12" s="97"/>
      <c r="BP12" s="96"/>
      <c r="BQ12" s="96"/>
    </row>
    <row r="13" spans="1:69" s="13" customFormat="1" ht="15">
      <c r="A13" s="1"/>
      <c r="B13" s="109"/>
      <c r="C13" s="110"/>
      <c r="D13" s="110"/>
      <c r="E13" s="111"/>
      <c r="F13" s="111"/>
      <c r="G13" s="111"/>
      <c r="H13" s="111"/>
      <c r="I13" s="111"/>
      <c r="J13" s="50" t="s">
        <v>35</v>
      </c>
      <c r="K13" s="51"/>
      <c r="L13" s="51"/>
      <c r="M13" s="112" t="s">
        <v>2</v>
      </c>
      <c r="N13" s="113"/>
      <c r="O13" s="114"/>
      <c r="P13" s="115"/>
      <c r="Q13" s="116"/>
      <c r="R13" s="116"/>
      <c r="S13" s="116"/>
      <c r="T13" s="116"/>
      <c r="U13" s="116"/>
      <c r="V13" s="117"/>
      <c r="W13" s="94"/>
      <c r="Y13" s="12"/>
      <c r="Z13" s="94"/>
      <c r="AA13" s="72"/>
      <c r="AB13" s="72"/>
      <c r="AC13" s="72"/>
      <c r="AD13" s="72"/>
      <c r="AE13" s="72"/>
      <c r="AF13" s="94"/>
      <c r="AG13" s="94"/>
      <c r="AH13" s="94"/>
      <c r="AI13" s="94"/>
      <c r="AJ13" s="94"/>
      <c r="AK13" s="94"/>
      <c r="AL13" s="94"/>
      <c r="AM13" s="94"/>
      <c r="AN13" s="94"/>
      <c r="AO13" s="94"/>
      <c r="AP13" s="94"/>
      <c r="AQ13" s="94"/>
      <c r="AR13" s="94"/>
      <c r="AS13" s="94"/>
      <c r="AT13" s="94"/>
      <c r="AU13" s="94"/>
      <c r="AV13" s="94"/>
      <c r="AW13" s="94"/>
      <c r="AX13" s="94"/>
      <c r="AY13" s="94"/>
      <c r="AZ13" s="94"/>
      <c r="BA13" s="94"/>
      <c r="BC13" s="72"/>
      <c r="BD13" s="95"/>
      <c r="BE13" s="95"/>
      <c r="BF13" s="95"/>
      <c r="BG13" s="96"/>
      <c r="BH13" s="97"/>
      <c r="BI13" s="97"/>
      <c r="BJ13" s="97"/>
      <c r="BK13" s="97"/>
      <c r="BL13" s="97"/>
      <c r="BM13" s="97"/>
      <c r="BN13" s="97"/>
      <c r="BO13" s="97"/>
      <c r="BP13" s="96"/>
      <c r="BQ13" s="96"/>
    </row>
    <row r="14" spans="1:69" s="13" customFormat="1" ht="15">
      <c r="A14" s="1"/>
      <c r="B14" s="46" t="s">
        <v>36</v>
      </c>
      <c r="C14" s="51"/>
      <c r="D14" s="51"/>
      <c r="E14" s="118" t="s">
        <v>2</v>
      </c>
      <c r="F14" s="118"/>
      <c r="G14" s="118"/>
      <c r="H14" s="118"/>
      <c r="I14" s="118"/>
      <c r="J14" s="51" t="s">
        <v>37</v>
      </c>
      <c r="K14" s="51"/>
      <c r="L14" s="51"/>
      <c r="M14" s="119"/>
      <c r="N14" s="120"/>
      <c r="O14" s="121"/>
      <c r="P14" s="115"/>
      <c r="Q14" s="116"/>
      <c r="R14" s="116"/>
      <c r="S14" s="116"/>
      <c r="T14" s="116"/>
      <c r="U14" s="116"/>
      <c r="V14" s="117"/>
      <c r="W14" s="94"/>
      <c r="Y14" s="12"/>
      <c r="Z14" s="94"/>
      <c r="AA14" s="72"/>
      <c r="AB14" s="72"/>
      <c r="AC14" s="72"/>
      <c r="AD14" s="72"/>
      <c r="AE14" s="72"/>
      <c r="AF14" s="94"/>
      <c r="AG14" s="94"/>
      <c r="AH14" s="94"/>
      <c r="AI14" s="94"/>
      <c r="AJ14" s="94"/>
      <c r="AK14" s="94"/>
      <c r="AL14" s="94"/>
      <c r="AM14" s="94"/>
      <c r="AN14" s="94"/>
      <c r="AO14" s="94"/>
      <c r="AP14" s="94"/>
      <c r="AQ14" s="94"/>
      <c r="AR14" s="94"/>
      <c r="AS14" s="94"/>
      <c r="AT14" s="94"/>
      <c r="AU14" s="94"/>
      <c r="AV14" s="94"/>
      <c r="AW14" s="94"/>
      <c r="AX14" s="94"/>
      <c r="AY14" s="94"/>
      <c r="AZ14" s="94"/>
      <c r="BA14" s="94"/>
      <c r="BC14" s="72"/>
      <c r="BD14" s="95"/>
      <c r="BE14" s="95"/>
      <c r="BF14" s="95"/>
      <c r="BG14" s="96"/>
      <c r="BH14" s="97"/>
      <c r="BI14" s="97"/>
      <c r="BJ14" s="97"/>
      <c r="BK14" s="97"/>
      <c r="BL14" s="97"/>
      <c r="BM14" s="97"/>
      <c r="BN14" s="97"/>
      <c r="BO14" s="97"/>
      <c r="BP14" s="96"/>
      <c r="BQ14" s="96"/>
    </row>
    <row r="15" spans="1:69" s="13" customFormat="1" ht="15.75" thickBot="1">
      <c r="A15" s="1"/>
      <c r="B15" s="123" t="s">
        <v>38</v>
      </c>
      <c r="C15" s="78"/>
      <c r="D15" s="78"/>
      <c r="E15" s="124" t="s">
        <v>2</v>
      </c>
      <c r="F15" s="124"/>
      <c r="G15" s="124"/>
      <c r="H15" s="124"/>
      <c r="I15" s="124"/>
      <c r="J15" s="78" t="s">
        <v>39</v>
      </c>
      <c r="K15" s="78"/>
      <c r="L15" s="78"/>
      <c r="M15" s="42"/>
      <c r="N15" s="43"/>
      <c r="O15" s="52"/>
      <c r="P15" s="125"/>
      <c r="Q15" s="126"/>
      <c r="R15" s="126"/>
      <c r="S15" s="126"/>
      <c r="T15" s="126"/>
      <c r="U15" s="126"/>
      <c r="V15" s="127"/>
      <c r="W15" s="94"/>
      <c r="Y15" s="12"/>
      <c r="Z15" s="94"/>
      <c r="AA15" s="72"/>
      <c r="AB15" s="72"/>
      <c r="AC15" s="72"/>
      <c r="AD15" s="72"/>
      <c r="AE15" s="72"/>
      <c r="AF15" s="94"/>
      <c r="AG15" s="94"/>
      <c r="AH15" s="94"/>
      <c r="AI15" s="94"/>
      <c r="AJ15" s="94"/>
      <c r="AK15" s="94"/>
      <c r="AL15" s="94"/>
      <c r="AM15" s="94"/>
      <c r="AN15" s="94"/>
      <c r="AO15" s="94"/>
      <c r="AP15" s="94"/>
      <c r="AQ15" s="94"/>
      <c r="AR15" s="94"/>
      <c r="AS15" s="94"/>
      <c r="AT15" s="94"/>
      <c r="AU15" s="94"/>
      <c r="AV15" s="94"/>
      <c r="AW15" s="94"/>
      <c r="AX15" s="94"/>
      <c r="AY15" s="94"/>
      <c r="AZ15" s="94"/>
      <c r="BA15" s="94"/>
      <c r="BC15" s="72"/>
      <c r="BD15" s="95"/>
      <c r="BE15" s="95"/>
      <c r="BF15" s="95"/>
      <c r="BG15" s="96"/>
      <c r="BH15" s="97"/>
      <c r="BI15" s="97"/>
      <c r="BJ15" s="97"/>
      <c r="BK15" s="97"/>
      <c r="BL15" s="97"/>
      <c r="BM15" s="97"/>
      <c r="BN15" s="97"/>
      <c r="BO15" s="97"/>
      <c r="BP15" s="96"/>
      <c r="BQ15" s="96"/>
    </row>
    <row r="16" spans="1:69" ht="11.25" customHeight="1">
      <c r="A16" s="605" t="s">
        <v>567</v>
      </c>
      <c r="B16" s="604"/>
      <c r="C16" s="604"/>
      <c r="D16" s="604"/>
      <c r="E16" s="604"/>
      <c r="F16" s="604"/>
      <c r="G16" s="604"/>
      <c r="H16" s="604"/>
      <c r="I16" s="604"/>
      <c r="J16" s="604"/>
      <c r="K16" s="604"/>
      <c r="L16" s="604"/>
      <c r="M16" s="604"/>
      <c r="N16" s="604"/>
      <c r="O16" s="604"/>
      <c r="P16" s="604"/>
      <c r="Q16" s="604"/>
      <c r="R16" s="604"/>
      <c r="S16" s="604"/>
      <c r="T16" s="604"/>
      <c r="U16" s="604"/>
      <c r="V16" s="603"/>
      <c r="W16"/>
      <c r="X16"/>
      <c r="Y16"/>
      <c r="Z16"/>
      <c r="AA16"/>
      <c r="AB16"/>
      <c r="AC16"/>
      <c r="BI16" s="204" t="s">
        <v>304</v>
      </c>
    </row>
    <row r="17" spans="1:61" ht="11.25" customHeight="1" thickBot="1">
      <c r="A17" s="602"/>
      <c r="B17" s="601"/>
      <c r="C17" s="601"/>
      <c r="D17" s="601"/>
      <c r="E17" s="601"/>
      <c r="F17" s="601"/>
      <c r="G17" s="601"/>
      <c r="H17" s="601"/>
      <c r="I17" s="601"/>
      <c r="J17" s="601"/>
      <c r="K17" s="601"/>
      <c r="L17" s="601"/>
      <c r="M17" s="601"/>
      <c r="N17" s="601"/>
      <c r="O17" s="601"/>
      <c r="P17" s="601"/>
      <c r="Q17" s="601"/>
      <c r="R17" s="601"/>
      <c r="S17" s="601"/>
      <c r="T17" s="601"/>
      <c r="U17" s="601"/>
      <c r="V17" s="600"/>
      <c r="W17"/>
      <c r="X17"/>
      <c r="Y17"/>
      <c r="Z17"/>
      <c r="AA17"/>
      <c r="AB17"/>
      <c r="AC17"/>
      <c r="BI17" s="204" t="s">
        <v>305</v>
      </c>
    </row>
    <row r="18" spans="1:61" s="13" customFormat="1" ht="12.75" customHeight="1">
      <c r="A18" s="599" t="s">
        <v>566</v>
      </c>
      <c r="B18" s="153" t="s">
        <v>565</v>
      </c>
      <c r="C18" s="272"/>
      <c r="D18" s="273"/>
      <c r="E18" s="153" t="s">
        <v>69</v>
      </c>
      <c r="F18" s="273"/>
      <c r="G18" s="153" t="s">
        <v>564</v>
      </c>
      <c r="H18" s="154" t="s">
        <v>563</v>
      </c>
      <c r="I18" s="153" t="s">
        <v>562</v>
      </c>
      <c r="J18" s="154" t="s">
        <v>561</v>
      </c>
      <c r="K18" s="154" t="s">
        <v>560</v>
      </c>
      <c r="L18" s="154" t="s">
        <v>559</v>
      </c>
      <c r="M18" s="263" t="s">
        <v>558</v>
      </c>
      <c r="N18" s="598"/>
      <c r="O18" s="597"/>
      <c r="P18" s="596" t="s">
        <v>557</v>
      </c>
      <c r="Q18" s="596" t="s">
        <v>556</v>
      </c>
      <c r="R18" s="594" t="s">
        <v>555</v>
      </c>
      <c r="S18" s="595" t="s">
        <v>554</v>
      </c>
      <c r="T18" s="595" t="s">
        <v>553</v>
      </c>
      <c r="U18" s="594" t="s">
        <v>142</v>
      </c>
      <c r="V18" s="593"/>
      <c r="W18" s="12"/>
      <c r="X18" s="12"/>
      <c r="Y18" s="12"/>
      <c r="Z18" s="12"/>
      <c r="AA18" s="12"/>
      <c r="AB18" s="12"/>
      <c r="AC18" s="12"/>
      <c r="BI18" s="204" t="s">
        <v>306</v>
      </c>
    </row>
    <row r="19" spans="1:61" s="13" customFormat="1" ht="15">
      <c r="A19" s="592"/>
      <c r="B19" s="580"/>
      <c r="C19" s="591"/>
      <c r="D19" s="370"/>
      <c r="E19" s="580"/>
      <c r="F19" s="370"/>
      <c r="G19" s="580"/>
      <c r="H19" s="590"/>
      <c r="I19" s="580"/>
      <c r="J19" s="590"/>
      <c r="K19" s="590"/>
      <c r="L19" s="590"/>
      <c r="M19" s="589" t="s">
        <v>552</v>
      </c>
      <c r="N19" s="589" t="s">
        <v>551</v>
      </c>
      <c r="O19" s="588"/>
      <c r="P19" s="587"/>
      <c r="Q19" s="586"/>
      <c r="R19" s="584"/>
      <c r="S19" s="585"/>
      <c r="T19" s="585"/>
      <c r="U19" s="584"/>
      <c r="V19" s="583"/>
      <c r="W19" s="12"/>
      <c r="X19" s="12"/>
      <c r="Y19" s="12"/>
      <c r="Z19" s="12"/>
      <c r="AA19" s="12"/>
      <c r="AB19" s="12"/>
      <c r="AC19" s="12"/>
      <c r="BI19" s="204" t="s">
        <v>307</v>
      </c>
    </row>
    <row r="20" spans="1:61" s="13" customFormat="1" ht="15.75" thickBot="1">
      <c r="A20" s="582"/>
      <c r="B20" s="579"/>
      <c r="C20" s="581"/>
      <c r="D20" s="378"/>
      <c r="E20" s="580"/>
      <c r="F20" s="370"/>
      <c r="G20" s="579"/>
      <c r="H20" s="578"/>
      <c r="I20" s="579"/>
      <c r="J20" s="578"/>
      <c r="K20" s="578"/>
      <c r="L20" s="578"/>
      <c r="M20" s="169"/>
      <c r="N20" s="169"/>
      <c r="O20" s="168"/>
      <c r="P20" s="577" t="s">
        <v>550</v>
      </c>
      <c r="Q20" s="576" t="s">
        <v>549</v>
      </c>
      <c r="R20" s="575" t="s">
        <v>548</v>
      </c>
      <c r="S20" s="574" t="s">
        <v>547</v>
      </c>
      <c r="T20" s="573" t="s">
        <v>546</v>
      </c>
      <c r="U20" s="572" t="s">
        <v>545</v>
      </c>
      <c r="V20" s="571"/>
      <c r="W20" s="12"/>
      <c r="X20" s="12"/>
      <c r="Y20" s="12"/>
      <c r="Z20" s="12"/>
      <c r="AA20" s="12"/>
      <c r="AB20" s="12"/>
      <c r="AC20" s="12"/>
      <c r="BI20" s="204" t="s">
        <v>308</v>
      </c>
    </row>
    <row r="21" spans="1:61" ht="12.75" customHeight="1">
      <c r="A21" s="570"/>
      <c r="B21" s="186"/>
      <c r="C21" s="569"/>
      <c r="D21" s="187"/>
      <c r="E21" s="568"/>
      <c r="F21" s="568"/>
      <c r="G21" s="567"/>
      <c r="H21" s="566"/>
      <c r="I21" s="565"/>
      <c r="J21" s="564"/>
      <c r="K21" s="537"/>
      <c r="L21" s="563"/>
      <c r="M21" s="562"/>
      <c r="N21" s="561"/>
      <c r="O21" s="560"/>
      <c r="P21" s="559"/>
      <c r="Q21" s="559"/>
      <c r="R21" s="558"/>
      <c r="S21" s="557">
        <f>+P21+Q21+R21</f>
        <v>0</v>
      </c>
      <c r="T21" s="556"/>
      <c r="U21" s="555">
        <f>S21-T21</f>
        <v>0</v>
      </c>
      <c r="V21" s="554"/>
      <c r="W21"/>
      <c r="X21"/>
      <c r="Y21"/>
      <c r="Z21"/>
      <c r="AA21"/>
      <c r="AB21"/>
      <c r="AC21"/>
      <c r="BI21" s="204" t="s">
        <v>309</v>
      </c>
    </row>
    <row r="22" spans="1:61" ht="15">
      <c r="A22" s="553"/>
      <c r="B22" s="210"/>
      <c r="C22" s="403"/>
      <c r="D22" s="211"/>
      <c r="E22" s="404"/>
      <c r="F22" s="404"/>
      <c r="G22" s="541"/>
      <c r="H22" s="225"/>
      <c r="I22" s="539"/>
      <c r="J22" s="552"/>
      <c r="K22" s="537"/>
      <c r="L22" s="551"/>
      <c r="M22" s="550"/>
      <c r="N22" s="534"/>
      <c r="O22" s="533"/>
      <c r="P22" s="549"/>
      <c r="Q22" s="549"/>
      <c r="R22" s="549"/>
      <c r="S22" s="547">
        <f>+P22+Q22+R22</f>
        <v>0</v>
      </c>
      <c r="T22" s="529"/>
      <c r="U22" s="528">
        <f>S22-T22</f>
        <v>0</v>
      </c>
      <c r="V22" s="527"/>
      <c r="W22"/>
      <c r="X22"/>
      <c r="Y22"/>
      <c r="Z22"/>
      <c r="AA22"/>
      <c r="AB22"/>
      <c r="AC22"/>
      <c r="BI22" s="204" t="s">
        <v>310</v>
      </c>
    </row>
    <row r="23" spans="1:61" ht="15">
      <c r="A23" s="553"/>
      <c r="B23" s="210"/>
      <c r="C23" s="403"/>
      <c r="D23" s="211"/>
      <c r="E23" s="404"/>
      <c r="F23" s="404"/>
      <c r="G23" s="541"/>
      <c r="H23" s="225"/>
      <c r="I23" s="539"/>
      <c r="J23" s="552"/>
      <c r="K23" s="537"/>
      <c r="L23" s="551"/>
      <c r="M23" s="550"/>
      <c r="N23" s="534"/>
      <c r="O23" s="533"/>
      <c r="P23" s="549"/>
      <c r="Q23" s="549"/>
      <c r="R23" s="548"/>
      <c r="S23" s="547">
        <f>+P23+Q23+R23</f>
        <v>0</v>
      </c>
      <c r="T23" s="529"/>
      <c r="U23" s="528">
        <f>S23-T23</f>
        <v>0</v>
      </c>
      <c r="V23" s="527"/>
      <c r="W23"/>
      <c r="X23"/>
      <c r="Y23"/>
      <c r="Z23"/>
      <c r="AA23"/>
      <c r="AB23"/>
      <c r="AC23"/>
      <c r="BI23" s="204" t="s">
        <v>311</v>
      </c>
    </row>
    <row r="24" spans="1:61" ht="15">
      <c r="A24" s="553"/>
      <c r="B24" s="210"/>
      <c r="C24" s="403"/>
      <c r="D24" s="211"/>
      <c r="E24" s="404"/>
      <c r="F24" s="404"/>
      <c r="G24" s="541"/>
      <c r="H24" s="225"/>
      <c r="I24" s="539"/>
      <c r="J24" s="552"/>
      <c r="K24" s="537"/>
      <c r="L24" s="551"/>
      <c r="M24" s="550"/>
      <c r="N24" s="534"/>
      <c r="O24" s="533"/>
      <c r="P24" s="549"/>
      <c r="Q24" s="549"/>
      <c r="R24" s="548"/>
      <c r="S24" s="547">
        <f>+P24+Q24+R24</f>
        <v>0</v>
      </c>
      <c r="T24" s="529"/>
      <c r="U24" s="528">
        <f>S24-T24</f>
        <v>0</v>
      </c>
      <c r="V24" s="527"/>
      <c r="W24"/>
      <c r="X24"/>
      <c r="Y24"/>
      <c r="Z24"/>
      <c r="AA24"/>
      <c r="AB24"/>
      <c r="AC24"/>
      <c r="BI24" s="204" t="s">
        <v>312</v>
      </c>
    </row>
    <row r="25" spans="1:61" ht="15">
      <c r="A25" s="553"/>
      <c r="B25" s="210"/>
      <c r="C25" s="403"/>
      <c r="D25" s="211"/>
      <c r="E25" s="404"/>
      <c r="F25" s="404"/>
      <c r="G25" s="541"/>
      <c r="H25" s="225"/>
      <c r="I25" s="539"/>
      <c r="J25" s="552"/>
      <c r="K25" s="537"/>
      <c r="L25" s="551"/>
      <c r="M25" s="550"/>
      <c r="N25" s="534"/>
      <c r="O25" s="533"/>
      <c r="P25" s="549"/>
      <c r="Q25" s="549"/>
      <c r="R25" s="548"/>
      <c r="S25" s="547">
        <f>+P25+Q25+R25</f>
        <v>0</v>
      </c>
      <c r="T25" s="529"/>
      <c r="U25" s="528">
        <f>S25-T25</f>
        <v>0</v>
      </c>
      <c r="V25" s="527"/>
      <c r="W25"/>
      <c r="X25"/>
      <c r="Y25"/>
      <c r="Z25"/>
      <c r="AA25"/>
      <c r="AB25"/>
      <c r="AC25"/>
      <c r="BI25" s="204" t="s">
        <v>313</v>
      </c>
    </row>
    <row r="26" spans="1:61" ht="15">
      <c r="A26" s="553"/>
      <c r="B26" s="210"/>
      <c r="C26" s="403"/>
      <c r="D26" s="211"/>
      <c r="E26" s="404"/>
      <c r="F26" s="404"/>
      <c r="G26" s="541"/>
      <c r="H26" s="225"/>
      <c r="I26" s="539"/>
      <c r="J26" s="552"/>
      <c r="K26" s="537"/>
      <c r="L26" s="551"/>
      <c r="M26" s="550"/>
      <c r="N26" s="534"/>
      <c r="O26" s="533"/>
      <c r="P26" s="549"/>
      <c r="Q26" s="549"/>
      <c r="R26" s="548"/>
      <c r="S26" s="547">
        <f>+P26+Q26+R26</f>
        <v>0</v>
      </c>
      <c r="T26" s="529"/>
      <c r="U26" s="528">
        <f>S26-T26</f>
        <v>0</v>
      </c>
      <c r="V26" s="527"/>
      <c r="W26"/>
      <c r="X26"/>
      <c r="Y26"/>
      <c r="BI26" s="204" t="s">
        <v>314</v>
      </c>
    </row>
    <row r="27" spans="1:61" ht="15">
      <c r="A27" s="553"/>
      <c r="B27" s="210"/>
      <c r="C27" s="403"/>
      <c r="D27" s="211"/>
      <c r="E27" s="404"/>
      <c r="F27" s="404"/>
      <c r="G27" s="541"/>
      <c r="H27" s="225"/>
      <c r="I27" s="539"/>
      <c r="J27" s="552"/>
      <c r="K27" s="537"/>
      <c r="L27" s="551"/>
      <c r="M27" s="550"/>
      <c r="N27" s="534"/>
      <c r="O27" s="533"/>
      <c r="P27" s="549"/>
      <c r="Q27" s="549"/>
      <c r="R27" s="548"/>
      <c r="S27" s="547">
        <f>+P27+Q27+R27</f>
        <v>0</v>
      </c>
      <c r="T27" s="529"/>
      <c r="U27" s="528">
        <f>S27-T27</f>
        <v>0</v>
      </c>
      <c r="V27" s="527"/>
      <c r="W27"/>
      <c r="X27"/>
      <c r="Y27"/>
      <c r="BI27" s="204" t="s">
        <v>315</v>
      </c>
    </row>
    <row r="28" spans="1:61" ht="15">
      <c r="A28" s="553"/>
      <c r="B28" s="210"/>
      <c r="C28" s="403"/>
      <c r="D28" s="211"/>
      <c r="E28" s="404"/>
      <c r="F28" s="404"/>
      <c r="G28" s="541"/>
      <c r="H28" s="225"/>
      <c r="I28" s="539"/>
      <c r="J28" s="552"/>
      <c r="K28" s="537"/>
      <c r="L28" s="551"/>
      <c r="M28" s="550"/>
      <c r="N28" s="534"/>
      <c r="O28" s="533"/>
      <c r="P28" s="549"/>
      <c r="Q28" s="549"/>
      <c r="R28" s="548"/>
      <c r="S28" s="547">
        <f>+P28+Q28+R28</f>
        <v>0</v>
      </c>
      <c r="T28" s="529"/>
      <c r="U28" s="528">
        <f>S28-T28</f>
        <v>0</v>
      </c>
      <c r="V28" s="527"/>
      <c r="W28"/>
      <c r="X28"/>
      <c r="Y28"/>
      <c r="BI28" s="204" t="s">
        <v>316</v>
      </c>
    </row>
    <row r="29" spans="1:61" ht="15">
      <c r="A29" s="553"/>
      <c r="B29" s="210"/>
      <c r="C29" s="403"/>
      <c r="D29" s="211"/>
      <c r="E29" s="404"/>
      <c r="F29" s="404"/>
      <c r="G29" s="541"/>
      <c r="H29" s="225"/>
      <c r="I29" s="539"/>
      <c r="J29" s="552"/>
      <c r="K29" s="537"/>
      <c r="L29" s="551"/>
      <c r="M29" s="550"/>
      <c r="N29" s="534"/>
      <c r="O29" s="533"/>
      <c r="P29" s="549"/>
      <c r="Q29" s="549"/>
      <c r="R29" s="548"/>
      <c r="S29" s="547">
        <f>+P29+Q29+R29</f>
        <v>0</v>
      </c>
      <c r="T29" s="529"/>
      <c r="U29" s="528">
        <f>S29-T29</f>
        <v>0</v>
      </c>
      <c r="V29" s="527"/>
      <c r="W29"/>
      <c r="X29"/>
      <c r="Y29"/>
      <c r="BI29" s="204" t="s">
        <v>317</v>
      </c>
    </row>
    <row r="30" spans="1:61" ht="15">
      <c r="A30" s="553"/>
      <c r="B30" s="210"/>
      <c r="C30" s="403"/>
      <c r="D30" s="211"/>
      <c r="E30" s="404"/>
      <c r="F30" s="404"/>
      <c r="G30" s="541"/>
      <c r="H30" s="225"/>
      <c r="I30" s="539"/>
      <c r="J30" s="552"/>
      <c r="K30" s="537"/>
      <c r="L30" s="551"/>
      <c r="M30" s="550"/>
      <c r="N30" s="534"/>
      <c r="O30" s="533"/>
      <c r="P30" s="549"/>
      <c r="Q30" s="549"/>
      <c r="R30" s="548"/>
      <c r="S30" s="547">
        <f>+P30+Q30+R30</f>
        <v>0</v>
      </c>
      <c r="T30" s="529"/>
      <c r="U30" s="528">
        <f>S30-T30</f>
        <v>0</v>
      </c>
      <c r="V30" s="527"/>
      <c r="W30"/>
      <c r="X30"/>
      <c r="Y30"/>
      <c r="BI30" s="204" t="s">
        <v>318</v>
      </c>
    </row>
    <row r="31" spans="1:61" ht="15">
      <c r="A31" s="553"/>
      <c r="B31" s="210"/>
      <c r="C31" s="403"/>
      <c r="D31" s="211"/>
      <c r="E31" s="404"/>
      <c r="F31" s="404"/>
      <c r="G31" s="541"/>
      <c r="H31" s="225"/>
      <c r="I31" s="539"/>
      <c r="J31" s="552"/>
      <c r="K31" s="537"/>
      <c r="L31" s="551"/>
      <c r="M31" s="550"/>
      <c r="N31" s="534"/>
      <c r="O31" s="533"/>
      <c r="P31" s="549"/>
      <c r="Q31" s="549"/>
      <c r="R31" s="548"/>
      <c r="S31" s="547">
        <f>+P31+Q31+R31</f>
        <v>0</v>
      </c>
      <c r="T31" s="529"/>
      <c r="U31" s="528">
        <f>S31-T31</f>
        <v>0</v>
      </c>
      <c r="V31" s="527"/>
      <c r="W31"/>
      <c r="X31"/>
      <c r="Y31"/>
      <c r="BI31" s="204" t="s">
        <v>319</v>
      </c>
    </row>
    <row r="32" spans="1:61" ht="15">
      <c r="A32" s="553"/>
      <c r="B32" s="210"/>
      <c r="C32" s="403"/>
      <c r="D32" s="211"/>
      <c r="E32" s="404"/>
      <c r="F32" s="404"/>
      <c r="G32" s="541"/>
      <c r="H32" s="225"/>
      <c r="I32" s="539"/>
      <c r="J32" s="552"/>
      <c r="K32" s="537"/>
      <c r="L32" s="551"/>
      <c r="M32" s="550"/>
      <c r="N32" s="534"/>
      <c r="O32" s="533"/>
      <c r="P32" s="549"/>
      <c r="Q32" s="549"/>
      <c r="R32" s="548"/>
      <c r="S32" s="547">
        <f>+P32+Q32+R32</f>
        <v>0</v>
      </c>
      <c r="T32" s="529"/>
      <c r="U32" s="528">
        <f>S32-T32</f>
        <v>0</v>
      </c>
      <c r="V32" s="527"/>
      <c r="W32"/>
      <c r="X32"/>
      <c r="Y32"/>
      <c r="BI32" s="12" t="s">
        <v>320</v>
      </c>
    </row>
    <row r="33" spans="1:61" ht="15">
      <c r="A33" s="553"/>
      <c r="B33" s="210"/>
      <c r="C33" s="403"/>
      <c r="D33" s="211"/>
      <c r="E33" s="404"/>
      <c r="F33" s="404"/>
      <c r="G33" s="541"/>
      <c r="H33" s="225"/>
      <c r="I33" s="539"/>
      <c r="J33" s="552"/>
      <c r="K33" s="537"/>
      <c r="L33" s="551"/>
      <c r="M33" s="550"/>
      <c r="N33" s="534"/>
      <c r="O33" s="533"/>
      <c r="P33" s="549"/>
      <c r="Q33" s="549"/>
      <c r="R33" s="548"/>
      <c r="S33" s="547">
        <f>+P33+Q33+R33</f>
        <v>0</v>
      </c>
      <c r="T33" s="529"/>
      <c r="U33" s="528">
        <f>S33-T33</f>
        <v>0</v>
      </c>
      <c r="V33" s="527"/>
      <c r="W33"/>
      <c r="X33"/>
      <c r="Y33"/>
      <c r="BI33" s="12" t="s">
        <v>321</v>
      </c>
    </row>
    <row r="34" spans="1:61" ht="15">
      <c r="A34" s="553"/>
      <c r="B34" s="210"/>
      <c r="C34" s="403"/>
      <c r="D34" s="211"/>
      <c r="E34" s="404"/>
      <c r="F34" s="404"/>
      <c r="G34" s="541"/>
      <c r="H34" s="225"/>
      <c r="I34" s="539"/>
      <c r="J34" s="552"/>
      <c r="K34" s="537"/>
      <c r="L34" s="551"/>
      <c r="M34" s="550"/>
      <c r="N34" s="534"/>
      <c r="O34" s="533"/>
      <c r="P34" s="549"/>
      <c r="Q34" s="549"/>
      <c r="R34" s="548"/>
      <c r="S34" s="547">
        <f>+P34+Q34+R34</f>
        <v>0</v>
      </c>
      <c r="T34" s="529"/>
      <c r="U34" s="528">
        <f>S34-T34</f>
        <v>0</v>
      </c>
      <c r="V34" s="527"/>
      <c r="W34"/>
      <c r="X34"/>
      <c r="Y34"/>
      <c r="BI34" s="12" t="s">
        <v>322</v>
      </c>
    </row>
    <row r="35" spans="1:61" ht="15">
      <c r="A35" s="553"/>
      <c r="B35" s="210"/>
      <c r="C35" s="403"/>
      <c r="D35" s="211"/>
      <c r="E35" s="404"/>
      <c r="F35" s="404"/>
      <c r="G35" s="541"/>
      <c r="H35" s="225"/>
      <c r="I35" s="539"/>
      <c r="J35" s="552"/>
      <c r="K35" s="537"/>
      <c r="L35" s="551"/>
      <c r="M35" s="550"/>
      <c r="N35" s="534"/>
      <c r="O35" s="533"/>
      <c r="P35" s="549"/>
      <c r="Q35" s="549"/>
      <c r="R35" s="548"/>
      <c r="S35" s="547">
        <f>+P35+Q35+R35</f>
        <v>0</v>
      </c>
      <c r="T35" s="529"/>
      <c r="U35" s="528">
        <f>S35-T35</f>
        <v>0</v>
      </c>
      <c r="V35" s="527"/>
      <c r="W35"/>
      <c r="X35"/>
      <c r="Y35"/>
      <c r="BI35" s="12" t="s">
        <v>323</v>
      </c>
    </row>
    <row r="36" spans="1:61" ht="15">
      <c r="A36" s="553"/>
      <c r="B36" s="210"/>
      <c r="C36" s="403"/>
      <c r="D36" s="211"/>
      <c r="E36" s="404"/>
      <c r="F36" s="404"/>
      <c r="G36" s="541"/>
      <c r="H36" s="225"/>
      <c r="I36" s="539"/>
      <c r="J36" s="552"/>
      <c r="K36" s="537"/>
      <c r="L36" s="551"/>
      <c r="M36" s="550"/>
      <c r="N36" s="534"/>
      <c r="O36" s="533"/>
      <c r="P36" s="549"/>
      <c r="Q36" s="549"/>
      <c r="R36" s="548"/>
      <c r="S36" s="547">
        <f>+P36+Q36+R36</f>
        <v>0</v>
      </c>
      <c r="T36" s="529"/>
      <c r="U36" s="528">
        <f>S36-T36</f>
        <v>0</v>
      </c>
      <c r="V36" s="527"/>
      <c r="W36"/>
      <c r="X36"/>
      <c r="Y36"/>
      <c r="BI36" s="204" t="s">
        <v>324</v>
      </c>
    </row>
    <row r="37" spans="1:61" ht="15">
      <c r="A37" s="553"/>
      <c r="B37" s="210"/>
      <c r="C37" s="403"/>
      <c r="D37" s="211"/>
      <c r="E37" s="404"/>
      <c r="F37" s="404"/>
      <c r="G37" s="541"/>
      <c r="H37" s="225"/>
      <c r="I37" s="539"/>
      <c r="J37" s="552"/>
      <c r="K37" s="537"/>
      <c r="L37" s="551"/>
      <c r="M37" s="550"/>
      <c r="N37" s="534"/>
      <c r="O37" s="533"/>
      <c r="P37" s="549"/>
      <c r="Q37" s="549"/>
      <c r="R37" s="548"/>
      <c r="S37" s="547">
        <f>+P37+Q37+R37</f>
        <v>0</v>
      </c>
      <c r="T37" s="529"/>
      <c r="U37" s="528">
        <f>S37-T37</f>
        <v>0</v>
      </c>
      <c r="V37" s="527"/>
      <c r="W37"/>
      <c r="X37"/>
      <c r="Y37"/>
      <c r="BI37" s="204" t="s">
        <v>325</v>
      </c>
    </row>
    <row r="38" spans="1:61" ht="15">
      <c r="A38" s="553"/>
      <c r="B38" s="210"/>
      <c r="C38" s="403"/>
      <c r="D38" s="211"/>
      <c r="E38" s="404"/>
      <c r="F38" s="404"/>
      <c r="G38" s="541"/>
      <c r="H38" s="225"/>
      <c r="I38" s="539"/>
      <c r="J38" s="552"/>
      <c r="K38" s="537"/>
      <c r="L38" s="551"/>
      <c r="M38" s="550"/>
      <c r="N38" s="534"/>
      <c r="O38" s="533"/>
      <c r="P38" s="549"/>
      <c r="Q38" s="549"/>
      <c r="R38" s="548"/>
      <c r="S38" s="547">
        <f>+P38+Q38+R38</f>
        <v>0</v>
      </c>
      <c r="T38" s="529"/>
      <c r="U38" s="528">
        <f>S38-T38</f>
        <v>0</v>
      </c>
      <c r="V38" s="527"/>
      <c r="W38"/>
      <c r="X38"/>
      <c r="Y38"/>
      <c r="BI38" s="204" t="s">
        <v>326</v>
      </c>
    </row>
    <row r="39" spans="1:61" ht="15">
      <c r="A39" s="553"/>
      <c r="B39" s="210"/>
      <c r="C39" s="403"/>
      <c r="D39" s="211"/>
      <c r="E39" s="404"/>
      <c r="F39" s="404"/>
      <c r="G39" s="541"/>
      <c r="H39" s="225"/>
      <c r="I39" s="539"/>
      <c r="J39" s="552"/>
      <c r="K39" s="537"/>
      <c r="L39" s="551"/>
      <c r="M39" s="550"/>
      <c r="N39" s="534"/>
      <c r="O39" s="533"/>
      <c r="P39" s="549"/>
      <c r="Q39" s="549"/>
      <c r="R39" s="548"/>
      <c r="S39" s="547">
        <f>+P39+Q39+R39</f>
        <v>0</v>
      </c>
      <c r="T39" s="529"/>
      <c r="U39" s="528">
        <f>S39-T39</f>
        <v>0</v>
      </c>
      <c r="V39" s="527"/>
      <c r="W39"/>
      <c r="X39"/>
      <c r="Y39"/>
      <c r="BI39" s="204" t="s">
        <v>327</v>
      </c>
    </row>
    <row r="40" spans="1:61" ht="15">
      <c r="A40" s="553"/>
      <c r="B40" s="210"/>
      <c r="C40" s="403"/>
      <c r="D40" s="211"/>
      <c r="E40" s="404"/>
      <c r="F40" s="404"/>
      <c r="G40" s="541"/>
      <c r="H40" s="225"/>
      <c r="I40" s="539"/>
      <c r="J40" s="552"/>
      <c r="K40" s="537"/>
      <c r="L40" s="551"/>
      <c r="M40" s="550"/>
      <c r="N40" s="534"/>
      <c r="O40" s="533"/>
      <c r="P40" s="549"/>
      <c r="Q40" s="549"/>
      <c r="R40" s="548"/>
      <c r="S40" s="547">
        <f>+P40+Q40+R40</f>
        <v>0</v>
      </c>
      <c r="T40" s="529"/>
      <c r="U40" s="528">
        <f>S40-T40</f>
        <v>0</v>
      </c>
      <c r="V40" s="527"/>
      <c r="W40"/>
      <c r="X40"/>
      <c r="Y40"/>
      <c r="BI40" s="204" t="s">
        <v>328</v>
      </c>
    </row>
    <row r="41" spans="1:61" ht="15">
      <c r="A41" s="553"/>
      <c r="B41" s="210"/>
      <c r="C41" s="403"/>
      <c r="D41" s="211"/>
      <c r="E41" s="404"/>
      <c r="F41" s="404"/>
      <c r="G41" s="541"/>
      <c r="H41" s="225"/>
      <c r="I41" s="539"/>
      <c r="J41" s="552"/>
      <c r="K41" s="537"/>
      <c r="L41" s="551"/>
      <c r="M41" s="550"/>
      <c r="N41" s="534"/>
      <c r="O41" s="533"/>
      <c r="P41" s="549"/>
      <c r="Q41" s="549"/>
      <c r="R41" s="548"/>
      <c r="S41" s="547">
        <f>+P41+Q41+R41</f>
        <v>0</v>
      </c>
      <c r="T41" s="529"/>
      <c r="U41" s="528">
        <f>S41-T41</f>
        <v>0</v>
      </c>
      <c r="V41" s="527"/>
      <c r="W41"/>
      <c r="X41"/>
      <c r="Y41"/>
      <c r="BI41" s="204" t="s">
        <v>329</v>
      </c>
    </row>
    <row r="42" spans="1:61" ht="15">
      <c r="A42" s="553"/>
      <c r="B42" s="210"/>
      <c r="C42" s="403"/>
      <c r="D42" s="211"/>
      <c r="E42" s="404"/>
      <c r="F42" s="404"/>
      <c r="G42" s="541"/>
      <c r="H42" s="225"/>
      <c r="I42" s="539"/>
      <c r="J42" s="552"/>
      <c r="K42" s="537"/>
      <c r="L42" s="551"/>
      <c r="M42" s="550"/>
      <c r="N42" s="534"/>
      <c r="O42" s="533"/>
      <c r="P42" s="549"/>
      <c r="Q42" s="549"/>
      <c r="R42" s="548"/>
      <c r="S42" s="547">
        <f>+P42+Q42+R42</f>
        <v>0</v>
      </c>
      <c r="T42" s="529"/>
      <c r="U42" s="528">
        <f>S42-T42</f>
        <v>0</v>
      </c>
      <c r="V42" s="527"/>
      <c r="W42"/>
      <c r="X42"/>
      <c r="Y42"/>
      <c r="BI42" s="204" t="s">
        <v>330</v>
      </c>
    </row>
    <row r="43" spans="1:61" ht="15">
      <c r="A43" s="553"/>
      <c r="B43" s="210"/>
      <c r="C43" s="403"/>
      <c r="D43" s="211"/>
      <c r="E43" s="404"/>
      <c r="F43" s="404"/>
      <c r="G43" s="541"/>
      <c r="H43" s="225"/>
      <c r="I43" s="539"/>
      <c r="J43" s="552"/>
      <c r="K43" s="537"/>
      <c r="L43" s="551"/>
      <c r="M43" s="550"/>
      <c r="N43" s="534"/>
      <c r="O43" s="533"/>
      <c r="P43" s="549"/>
      <c r="Q43" s="549"/>
      <c r="R43" s="548"/>
      <c r="S43" s="547">
        <f>+P43+Q43+R43</f>
        <v>0</v>
      </c>
      <c r="T43" s="529"/>
      <c r="U43" s="528">
        <f>S43-T43</f>
        <v>0</v>
      </c>
      <c r="V43" s="527"/>
      <c r="W43"/>
      <c r="X43"/>
      <c r="Y43"/>
      <c r="BI43" s="204" t="s">
        <v>331</v>
      </c>
    </row>
    <row r="44" spans="1:61" ht="15">
      <c r="A44" s="553"/>
      <c r="B44" s="210"/>
      <c r="C44" s="403"/>
      <c r="D44" s="211"/>
      <c r="E44" s="404"/>
      <c r="F44" s="404"/>
      <c r="G44" s="541"/>
      <c r="H44" s="225"/>
      <c r="I44" s="539"/>
      <c r="J44" s="552"/>
      <c r="K44" s="537"/>
      <c r="L44" s="551"/>
      <c r="M44" s="550"/>
      <c r="N44" s="534"/>
      <c r="O44" s="533"/>
      <c r="P44" s="549"/>
      <c r="Q44" s="549"/>
      <c r="R44" s="548"/>
      <c r="S44" s="547">
        <f>+P44+Q44+R44</f>
        <v>0</v>
      </c>
      <c r="T44" s="529"/>
      <c r="U44" s="528">
        <f>S44-T44</f>
        <v>0</v>
      </c>
      <c r="V44" s="527"/>
      <c r="W44"/>
      <c r="X44"/>
      <c r="Y44"/>
      <c r="BI44" s="204" t="s">
        <v>332</v>
      </c>
    </row>
    <row r="45" spans="1:61" ht="15">
      <c r="A45" s="553"/>
      <c r="B45" s="210"/>
      <c r="C45" s="403"/>
      <c r="D45" s="211"/>
      <c r="E45" s="404"/>
      <c r="F45" s="404"/>
      <c r="G45" s="541"/>
      <c r="H45" s="225"/>
      <c r="I45" s="539"/>
      <c r="J45" s="552"/>
      <c r="K45" s="537"/>
      <c r="L45" s="551"/>
      <c r="M45" s="550"/>
      <c r="N45" s="534"/>
      <c r="O45" s="533"/>
      <c r="P45" s="549"/>
      <c r="Q45" s="549"/>
      <c r="R45" s="548"/>
      <c r="S45" s="547">
        <f>+P45+Q45+R45</f>
        <v>0</v>
      </c>
      <c r="T45" s="529"/>
      <c r="U45" s="528">
        <f>S45-T45</f>
        <v>0</v>
      </c>
      <c r="V45" s="527"/>
      <c r="W45"/>
      <c r="X45"/>
      <c r="Y45"/>
      <c r="BI45" s="204" t="s">
        <v>333</v>
      </c>
    </row>
    <row r="46" spans="1:61" ht="15">
      <c r="A46" s="553"/>
      <c r="B46" s="210"/>
      <c r="C46" s="403"/>
      <c r="D46" s="211"/>
      <c r="E46" s="404"/>
      <c r="F46" s="404"/>
      <c r="G46" s="541"/>
      <c r="H46" s="225"/>
      <c r="I46" s="539"/>
      <c r="J46" s="552"/>
      <c r="K46" s="537"/>
      <c r="L46" s="551"/>
      <c r="M46" s="550"/>
      <c r="N46" s="534"/>
      <c r="O46" s="533"/>
      <c r="P46" s="549"/>
      <c r="Q46" s="549"/>
      <c r="R46" s="548"/>
      <c r="S46" s="547">
        <f>+P46+Q46+R46</f>
        <v>0</v>
      </c>
      <c r="T46" s="529"/>
      <c r="U46" s="528">
        <f>S46-T46</f>
        <v>0</v>
      </c>
      <c r="V46" s="527"/>
      <c r="W46"/>
      <c r="X46"/>
      <c r="Y46"/>
      <c r="BI46" s="204" t="s">
        <v>334</v>
      </c>
    </row>
    <row r="47" spans="1:61" ht="15">
      <c r="A47" s="553"/>
      <c r="B47" s="210"/>
      <c r="C47" s="403"/>
      <c r="D47" s="211"/>
      <c r="E47" s="404"/>
      <c r="F47" s="404"/>
      <c r="G47" s="541"/>
      <c r="H47" s="225"/>
      <c r="I47" s="539"/>
      <c r="J47" s="552"/>
      <c r="K47" s="537"/>
      <c r="L47" s="551"/>
      <c r="M47" s="550"/>
      <c r="N47" s="534"/>
      <c r="O47" s="533"/>
      <c r="P47" s="549"/>
      <c r="Q47" s="549"/>
      <c r="R47" s="548"/>
      <c r="S47" s="547">
        <f>+P47+Q47+R47</f>
        <v>0</v>
      </c>
      <c r="T47" s="529"/>
      <c r="U47" s="528">
        <f>S47-T47</f>
        <v>0</v>
      </c>
      <c r="V47" s="527"/>
      <c r="W47"/>
      <c r="X47"/>
      <c r="Y47"/>
      <c r="BI47" s="204" t="s">
        <v>335</v>
      </c>
    </row>
    <row r="48" spans="1:61" ht="15">
      <c r="A48" s="553"/>
      <c r="B48" s="210"/>
      <c r="C48" s="403"/>
      <c r="D48" s="211"/>
      <c r="E48" s="404"/>
      <c r="F48" s="404"/>
      <c r="G48" s="541"/>
      <c r="H48" s="225"/>
      <c r="I48" s="539"/>
      <c r="J48" s="552"/>
      <c r="K48" s="537"/>
      <c r="L48" s="551"/>
      <c r="M48" s="550"/>
      <c r="N48" s="534"/>
      <c r="O48" s="533"/>
      <c r="P48" s="549"/>
      <c r="Q48" s="549"/>
      <c r="R48" s="548"/>
      <c r="S48" s="547">
        <f>+P48+Q48+R48</f>
        <v>0</v>
      </c>
      <c r="T48" s="529"/>
      <c r="U48" s="528">
        <f>S48-T48</f>
        <v>0</v>
      </c>
      <c r="V48" s="527"/>
      <c r="W48"/>
      <c r="X48"/>
      <c r="Y48"/>
      <c r="BI48" s="204" t="s">
        <v>336</v>
      </c>
    </row>
    <row r="49" spans="1:61" ht="15">
      <c r="A49" s="553"/>
      <c r="B49" s="210"/>
      <c r="C49" s="403"/>
      <c r="D49" s="211"/>
      <c r="E49" s="404"/>
      <c r="F49" s="404"/>
      <c r="G49" s="541"/>
      <c r="H49" s="225"/>
      <c r="I49" s="539"/>
      <c r="J49" s="552"/>
      <c r="K49" s="537"/>
      <c r="L49" s="551"/>
      <c r="M49" s="550"/>
      <c r="N49" s="534"/>
      <c r="O49" s="533"/>
      <c r="P49" s="549"/>
      <c r="Q49" s="549"/>
      <c r="R49" s="548"/>
      <c r="S49" s="547">
        <f>+P49+Q49+R49</f>
        <v>0</v>
      </c>
      <c r="T49" s="529"/>
      <c r="U49" s="528">
        <f>S49-T49</f>
        <v>0</v>
      </c>
      <c r="V49" s="527"/>
      <c r="W49"/>
      <c r="X49"/>
      <c r="Y49"/>
      <c r="BI49" s="204" t="s">
        <v>337</v>
      </c>
    </row>
    <row r="50" spans="1:61" ht="15">
      <c r="A50" s="553"/>
      <c r="B50" s="210"/>
      <c r="C50" s="403"/>
      <c r="D50" s="211"/>
      <c r="E50" s="404"/>
      <c r="F50" s="404"/>
      <c r="G50" s="541"/>
      <c r="H50" s="225"/>
      <c r="I50" s="539"/>
      <c r="J50" s="552"/>
      <c r="K50" s="537"/>
      <c r="L50" s="551"/>
      <c r="M50" s="550"/>
      <c r="N50" s="534"/>
      <c r="O50" s="533"/>
      <c r="P50" s="549"/>
      <c r="Q50" s="549"/>
      <c r="R50" s="548"/>
      <c r="S50" s="547">
        <f>+P50+Q50+R50</f>
        <v>0</v>
      </c>
      <c r="T50" s="529"/>
      <c r="U50" s="528">
        <f>S50-T50</f>
        <v>0</v>
      </c>
      <c r="V50" s="527"/>
      <c r="W50"/>
      <c r="X50"/>
      <c r="Y50"/>
      <c r="BI50" s="204" t="s">
        <v>338</v>
      </c>
    </row>
    <row r="51" spans="1:61" ht="15">
      <c r="A51" s="553"/>
      <c r="B51" s="210"/>
      <c r="C51" s="403"/>
      <c r="D51" s="211"/>
      <c r="E51" s="404"/>
      <c r="F51" s="404"/>
      <c r="G51" s="541"/>
      <c r="H51" s="225"/>
      <c r="I51" s="539"/>
      <c r="J51" s="552"/>
      <c r="K51" s="537"/>
      <c r="L51" s="551"/>
      <c r="M51" s="550"/>
      <c r="N51" s="534"/>
      <c r="O51" s="533"/>
      <c r="P51" s="549"/>
      <c r="Q51" s="549"/>
      <c r="R51" s="548"/>
      <c r="S51" s="547">
        <f>+P51+Q51+R51</f>
        <v>0</v>
      </c>
      <c r="T51" s="529"/>
      <c r="U51" s="528">
        <f>S51-T51</f>
        <v>0</v>
      </c>
      <c r="V51" s="527"/>
      <c r="W51"/>
      <c r="X51"/>
      <c r="Y51"/>
      <c r="BI51" s="204" t="s">
        <v>339</v>
      </c>
    </row>
    <row r="52" spans="1:61" ht="15">
      <c r="A52" s="553"/>
      <c r="B52" s="210"/>
      <c r="C52" s="403"/>
      <c r="D52" s="211"/>
      <c r="E52" s="404"/>
      <c r="F52" s="404"/>
      <c r="G52" s="541"/>
      <c r="H52" s="225"/>
      <c r="I52" s="539"/>
      <c r="J52" s="552"/>
      <c r="K52" s="537"/>
      <c r="L52" s="551"/>
      <c r="M52" s="550"/>
      <c r="N52" s="534"/>
      <c r="O52" s="533"/>
      <c r="P52" s="549"/>
      <c r="Q52" s="549"/>
      <c r="R52" s="548"/>
      <c r="S52" s="547">
        <f>+P52+Q52+R52</f>
        <v>0</v>
      </c>
      <c r="T52" s="529"/>
      <c r="U52" s="528">
        <f>S52-T52</f>
        <v>0</v>
      </c>
      <c r="V52" s="527"/>
      <c r="W52"/>
      <c r="X52"/>
      <c r="Y52"/>
      <c r="BI52" s="204" t="s">
        <v>340</v>
      </c>
    </row>
    <row r="53" spans="1:61" ht="15">
      <c r="A53" s="553"/>
      <c r="B53" s="210"/>
      <c r="C53" s="403"/>
      <c r="D53" s="211"/>
      <c r="E53" s="404"/>
      <c r="F53" s="404"/>
      <c r="G53" s="541"/>
      <c r="H53" s="225"/>
      <c r="I53" s="539"/>
      <c r="J53" s="552"/>
      <c r="K53" s="537"/>
      <c r="L53" s="551"/>
      <c r="M53" s="550"/>
      <c r="N53" s="534"/>
      <c r="O53" s="533"/>
      <c r="P53" s="549"/>
      <c r="Q53" s="549"/>
      <c r="R53" s="548"/>
      <c r="S53" s="547">
        <f>+P53+Q53+R53</f>
        <v>0</v>
      </c>
      <c r="T53" s="529"/>
      <c r="U53" s="528">
        <f>S53-T53</f>
        <v>0</v>
      </c>
      <c r="V53" s="527"/>
      <c r="W53"/>
      <c r="X53"/>
      <c r="Y53"/>
      <c r="BI53" s="204" t="s">
        <v>341</v>
      </c>
    </row>
    <row r="54" spans="1:61" ht="15">
      <c r="A54" s="553"/>
      <c r="B54" s="210"/>
      <c r="C54" s="403"/>
      <c r="D54" s="211"/>
      <c r="E54" s="404"/>
      <c r="F54" s="404"/>
      <c r="G54" s="541"/>
      <c r="H54" s="225"/>
      <c r="I54" s="539"/>
      <c r="J54" s="552"/>
      <c r="K54" s="537"/>
      <c r="L54" s="551"/>
      <c r="M54" s="550"/>
      <c r="N54" s="534"/>
      <c r="O54" s="533"/>
      <c r="P54" s="549"/>
      <c r="Q54" s="549"/>
      <c r="R54" s="548"/>
      <c r="S54" s="547">
        <f>+P54+Q54+R54</f>
        <v>0</v>
      </c>
      <c r="T54" s="529"/>
      <c r="U54" s="528">
        <f>S54-T54</f>
        <v>0</v>
      </c>
      <c r="V54" s="527"/>
      <c r="W54"/>
      <c r="X54"/>
      <c r="Y54"/>
      <c r="BI54" s="204" t="s">
        <v>342</v>
      </c>
    </row>
    <row r="55" spans="1:61" ht="15">
      <c r="A55" s="553"/>
      <c r="B55" s="210"/>
      <c r="C55" s="403"/>
      <c r="D55" s="211"/>
      <c r="E55" s="404"/>
      <c r="F55" s="404"/>
      <c r="G55" s="541"/>
      <c r="H55" s="225"/>
      <c r="I55" s="539"/>
      <c r="J55" s="552"/>
      <c r="K55" s="537"/>
      <c r="L55" s="551"/>
      <c r="M55" s="550"/>
      <c r="N55" s="534"/>
      <c r="O55" s="533"/>
      <c r="P55" s="549"/>
      <c r="Q55" s="549"/>
      <c r="R55" s="548"/>
      <c r="S55" s="547">
        <f>+P55+Q55+R55</f>
        <v>0</v>
      </c>
      <c r="T55" s="529"/>
      <c r="U55" s="528">
        <f>S55-T55</f>
        <v>0</v>
      </c>
      <c r="V55" s="527"/>
      <c r="W55"/>
      <c r="X55"/>
      <c r="Y55"/>
      <c r="BI55" s="204" t="s">
        <v>343</v>
      </c>
    </row>
    <row r="56" spans="1:61" ht="15">
      <c r="A56" s="553"/>
      <c r="B56" s="210"/>
      <c r="C56" s="403"/>
      <c r="D56" s="211"/>
      <c r="E56" s="404"/>
      <c r="F56" s="404"/>
      <c r="G56" s="541"/>
      <c r="H56" s="225"/>
      <c r="I56" s="539"/>
      <c r="J56" s="552"/>
      <c r="K56" s="537"/>
      <c r="L56" s="551"/>
      <c r="M56" s="550"/>
      <c r="N56" s="534"/>
      <c r="O56" s="533"/>
      <c r="P56" s="549"/>
      <c r="Q56" s="549"/>
      <c r="R56" s="548"/>
      <c r="S56" s="547">
        <f>+P56+Q56+R56</f>
        <v>0</v>
      </c>
      <c r="T56" s="529"/>
      <c r="U56" s="528">
        <f>S56-T56</f>
        <v>0</v>
      </c>
      <c r="V56" s="527"/>
      <c r="W56"/>
      <c r="X56"/>
      <c r="Y56"/>
      <c r="BI56" s="204" t="s">
        <v>344</v>
      </c>
    </row>
    <row r="57" spans="1:61" ht="15">
      <c r="A57" s="553"/>
      <c r="B57" s="210"/>
      <c r="C57" s="403"/>
      <c r="D57" s="211"/>
      <c r="E57" s="404"/>
      <c r="F57" s="404"/>
      <c r="G57" s="541"/>
      <c r="H57" s="225"/>
      <c r="I57" s="539"/>
      <c r="J57" s="552"/>
      <c r="K57" s="537"/>
      <c r="L57" s="551"/>
      <c r="M57" s="550"/>
      <c r="N57" s="534"/>
      <c r="O57" s="533"/>
      <c r="P57" s="549"/>
      <c r="Q57" s="549"/>
      <c r="R57" s="548"/>
      <c r="S57" s="547">
        <f>+P57+Q57+R57</f>
        <v>0</v>
      </c>
      <c r="T57" s="529"/>
      <c r="U57" s="528">
        <f>S57-T57</f>
        <v>0</v>
      </c>
      <c r="V57" s="527"/>
      <c r="W57"/>
      <c r="X57"/>
      <c r="Y57"/>
      <c r="BI57" s="204" t="s">
        <v>345</v>
      </c>
    </row>
    <row r="58" spans="1:61" ht="15">
      <c r="A58" s="553"/>
      <c r="B58" s="210"/>
      <c r="C58" s="403"/>
      <c r="D58" s="211"/>
      <c r="E58" s="404"/>
      <c r="F58" s="404"/>
      <c r="G58" s="541"/>
      <c r="H58" s="225"/>
      <c r="I58" s="539"/>
      <c r="J58" s="552"/>
      <c r="K58" s="537"/>
      <c r="L58" s="551"/>
      <c r="M58" s="550"/>
      <c r="N58" s="534"/>
      <c r="O58" s="533"/>
      <c r="P58" s="549"/>
      <c r="Q58" s="549"/>
      <c r="R58" s="548"/>
      <c r="S58" s="547">
        <f>+P58+Q58+R58</f>
        <v>0</v>
      </c>
      <c r="T58" s="529"/>
      <c r="U58" s="528">
        <f>S58-T58</f>
        <v>0</v>
      </c>
      <c r="V58" s="527"/>
      <c r="W58"/>
      <c r="X58"/>
      <c r="Y58"/>
      <c r="BI58" s="204" t="s">
        <v>346</v>
      </c>
    </row>
    <row r="59" spans="1:61" ht="15">
      <c r="A59" s="553"/>
      <c r="B59" s="210"/>
      <c r="C59" s="403"/>
      <c r="D59" s="211"/>
      <c r="E59" s="404"/>
      <c r="F59" s="404"/>
      <c r="G59" s="541"/>
      <c r="H59" s="225"/>
      <c r="I59" s="539"/>
      <c r="J59" s="552"/>
      <c r="K59" s="537"/>
      <c r="L59" s="551"/>
      <c r="M59" s="550"/>
      <c r="N59" s="534"/>
      <c r="O59" s="533"/>
      <c r="P59" s="549"/>
      <c r="Q59" s="549"/>
      <c r="R59" s="548"/>
      <c r="S59" s="547">
        <f>+P59+Q59+R59</f>
        <v>0</v>
      </c>
      <c r="T59" s="529"/>
      <c r="U59" s="528">
        <f>S59-T59</f>
        <v>0</v>
      </c>
      <c r="V59" s="527"/>
      <c r="W59"/>
      <c r="X59"/>
      <c r="Y59"/>
      <c r="BI59" s="204" t="s">
        <v>347</v>
      </c>
    </row>
    <row r="60" spans="1:61" ht="15">
      <c r="A60" s="553"/>
      <c r="B60" s="210"/>
      <c r="C60" s="403"/>
      <c r="D60" s="211"/>
      <c r="E60" s="404"/>
      <c r="F60" s="404"/>
      <c r="G60" s="541"/>
      <c r="H60" s="225"/>
      <c r="I60" s="539"/>
      <c r="J60" s="552"/>
      <c r="K60" s="537"/>
      <c r="L60" s="551"/>
      <c r="M60" s="550"/>
      <c r="N60" s="534"/>
      <c r="O60" s="533"/>
      <c r="P60" s="549"/>
      <c r="Q60" s="549"/>
      <c r="R60" s="548"/>
      <c r="S60" s="547">
        <f>+P60+Q60+R60</f>
        <v>0</v>
      </c>
      <c r="T60" s="529"/>
      <c r="U60" s="528">
        <f>S60-T60</f>
        <v>0</v>
      </c>
      <c r="V60" s="527"/>
      <c r="W60"/>
      <c r="X60"/>
      <c r="Y60"/>
      <c r="BI60" s="204" t="s">
        <v>348</v>
      </c>
    </row>
    <row r="61" spans="1:61" ht="15.75" thickBot="1">
      <c r="A61" s="546"/>
      <c r="B61" s="545"/>
      <c r="C61" s="544"/>
      <c r="D61" s="543"/>
      <c r="E61" s="542"/>
      <c r="F61" s="542"/>
      <c r="G61" s="541"/>
      <c r="H61" s="540"/>
      <c r="I61" s="539"/>
      <c r="J61" s="538"/>
      <c r="K61" s="537"/>
      <c r="L61" s="536"/>
      <c r="M61" s="535"/>
      <c r="N61" s="534"/>
      <c r="O61" s="533"/>
      <c r="P61" s="532"/>
      <c r="Q61" s="532"/>
      <c r="R61" s="531"/>
      <c r="S61" s="530">
        <f>+P61+Q61+R61</f>
        <v>0</v>
      </c>
      <c r="T61" s="529"/>
      <c r="U61" s="528">
        <f>S61-T61</f>
        <v>0</v>
      </c>
      <c r="V61" s="527"/>
      <c r="W61"/>
      <c r="X61"/>
      <c r="Y61"/>
      <c r="BI61" s="204" t="s">
        <v>349</v>
      </c>
    </row>
    <row r="62" spans="1:61" ht="15.75" thickBot="1">
      <c r="A62" s="526" t="s">
        <v>544</v>
      </c>
      <c r="B62" s="524"/>
      <c r="C62" s="524"/>
      <c r="D62" s="524"/>
      <c r="E62" s="525"/>
      <c r="F62" s="525"/>
      <c r="G62" s="524"/>
      <c r="H62" s="524"/>
      <c r="I62" s="524"/>
      <c r="J62" s="525"/>
      <c r="K62" s="524"/>
      <c r="L62" s="524"/>
      <c r="M62" s="524"/>
      <c r="N62" s="524"/>
      <c r="O62" s="524"/>
      <c r="P62" s="523">
        <f>SUM(P21:P61)</f>
        <v>0</v>
      </c>
      <c r="Q62" s="523">
        <f>SUM(Q21:Q61)</f>
        <v>0</v>
      </c>
      <c r="R62" s="523">
        <f>SUM(R21:R61)</f>
        <v>0</v>
      </c>
      <c r="S62" s="522">
        <f>SUM(S21:S61)</f>
        <v>0</v>
      </c>
      <c r="T62" s="521">
        <f>SUM(T21:T61)</f>
        <v>0</v>
      </c>
      <c r="U62" s="520">
        <f>S62-T62</f>
        <v>0</v>
      </c>
      <c r="V62" s="519"/>
      <c r="W62" s="518"/>
      <c r="X62" s="518"/>
      <c r="Y62"/>
      <c r="BI62" s="204" t="s">
        <v>350</v>
      </c>
    </row>
    <row r="63" spans="1:61" s="512" customFormat="1" ht="15">
      <c r="A63" s="517"/>
      <c r="B63" s="517"/>
      <c r="C63" s="517"/>
      <c r="D63" s="517"/>
      <c r="E63" s="517"/>
      <c r="F63" s="517"/>
      <c r="G63" s="517"/>
      <c r="H63" s="517"/>
      <c r="I63" s="517"/>
      <c r="J63" s="517"/>
      <c r="K63" s="517"/>
      <c r="L63" s="517"/>
      <c r="M63" s="517"/>
      <c r="N63" s="517"/>
      <c r="O63" s="517"/>
      <c r="P63" s="517"/>
      <c r="Q63" s="517"/>
      <c r="R63" s="517"/>
      <c r="S63" s="516"/>
      <c r="T63" s="516"/>
      <c r="U63" s="515"/>
      <c r="V63" s="514"/>
      <c r="W63" s="513"/>
      <c r="BI63" s="479" t="s">
        <v>351</v>
      </c>
    </row>
    <row r="64" spans="1:61" ht="15">
      <c r="A64" s="510"/>
      <c r="B64" s="510"/>
      <c r="C64" s="510"/>
      <c r="D64" s="510"/>
      <c r="E64" s="510"/>
      <c r="F64" s="510"/>
      <c r="G64" s="510"/>
      <c r="H64" s="510"/>
      <c r="I64" s="510"/>
      <c r="J64" s="510"/>
      <c r="K64" s="510"/>
      <c r="L64" s="510"/>
      <c r="M64" s="510"/>
      <c r="N64" s="510"/>
      <c r="O64" s="510"/>
      <c r="P64" s="510"/>
      <c r="Q64" s="510"/>
      <c r="R64" s="510"/>
      <c r="S64" s="511"/>
      <c r="T64" s="510"/>
      <c r="U64" s="510"/>
      <c r="V64" s="510"/>
      <c r="W64" s="510"/>
      <c r="BI64" s="204" t="s">
        <v>352</v>
      </c>
    </row>
    <row r="65" spans="1:61" ht="15">
      <c r="A65" s="510"/>
      <c r="B65" s="510"/>
      <c r="C65" s="510"/>
      <c r="D65" s="510"/>
      <c r="E65" s="510"/>
      <c r="F65" s="510"/>
      <c r="G65" s="510"/>
      <c r="H65" s="510"/>
      <c r="I65" s="510"/>
      <c r="J65" s="510"/>
      <c r="K65" s="510"/>
      <c r="L65" s="510"/>
      <c r="M65" s="510"/>
      <c r="N65" s="510"/>
      <c r="O65" s="510"/>
      <c r="P65" s="510"/>
      <c r="Q65" s="510"/>
      <c r="R65" s="510"/>
      <c r="S65" s="510"/>
      <c r="T65" s="510"/>
      <c r="U65" s="510"/>
      <c r="V65" s="510"/>
      <c r="W65" s="510"/>
      <c r="BI65" s="204" t="s">
        <v>353</v>
      </c>
    </row>
    <row r="66" spans="1:61" ht="15">
      <c r="A66" s="510"/>
      <c r="B66" s="510"/>
      <c r="C66" s="510"/>
      <c r="D66" s="510"/>
      <c r="E66" s="510"/>
      <c r="F66" s="510"/>
      <c r="G66" s="510"/>
      <c r="H66" s="510"/>
      <c r="I66" s="510"/>
      <c r="J66" s="510"/>
      <c r="K66" s="510"/>
      <c r="L66" s="510"/>
      <c r="M66" s="510"/>
      <c r="N66" s="510"/>
      <c r="O66" s="510"/>
      <c r="P66" s="510"/>
      <c r="Q66" s="510"/>
      <c r="R66" s="510"/>
      <c r="S66" s="510"/>
      <c r="T66" s="510"/>
      <c r="U66" s="510"/>
      <c r="V66" s="510"/>
      <c r="W66" s="510"/>
      <c r="BI66" s="204" t="s">
        <v>354</v>
      </c>
    </row>
    <row r="67" spans="1:61" ht="15">
      <c r="A67" s="510"/>
      <c r="B67" s="510"/>
      <c r="C67" s="510"/>
      <c r="D67" s="510"/>
      <c r="E67" s="510"/>
      <c r="F67" s="510"/>
      <c r="G67" s="510"/>
      <c r="H67" s="510"/>
      <c r="I67" s="510"/>
      <c r="J67" s="510"/>
      <c r="K67" s="510"/>
      <c r="L67" s="510"/>
      <c r="M67" s="510"/>
      <c r="N67" s="510"/>
      <c r="O67" s="510"/>
      <c r="P67" s="510"/>
      <c r="Q67" s="510"/>
      <c r="R67" s="510"/>
      <c r="S67" s="510"/>
      <c r="T67" s="510"/>
      <c r="U67" s="510"/>
      <c r="V67" s="510"/>
      <c r="W67" s="510"/>
      <c r="BI67" s="204" t="s">
        <v>355</v>
      </c>
    </row>
    <row r="68" spans="1:61" ht="15">
      <c r="A68" s="510"/>
      <c r="B68" s="510"/>
      <c r="C68" s="510"/>
      <c r="D68" s="510"/>
      <c r="E68" s="510"/>
      <c r="F68" s="510"/>
      <c r="G68" s="510"/>
      <c r="H68" s="510"/>
      <c r="I68" s="510"/>
      <c r="J68" s="510"/>
      <c r="K68" s="510"/>
      <c r="L68" s="510"/>
      <c r="M68" s="510"/>
      <c r="N68" s="510"/>
      <c r="O68" s="510"/>
      <c r="P68" s="510"/>
      <c r="Q68" s="510"/>
      <c r="R68" s="510"/>
      <c r="S68" s="510"/>
      <c r="T68" s="510"/>
      <c r="U68" s="510"/>
      <c r="V68" s="510"/>
      <c r="W68" s="510"/>
      <c r="BI68" s="204" t="s">
        <v>356</v>
      </c>
    </row>
    <row r="69" spans="1:61" ht="15">
      <c r="A69" s="510"/>
      <c r="B69" s="510"/>
      <c r="C69" s="510"/>
      <c r="D69" s="510"/>
      <c r="E69" s="510"/>
      <c r="F69" s="510"/>
      <c r="G69" s="510"/>
      <c r="H69" s="510"/>
      <c r="I69" s="510"/>
      <c r="J69" s="510"/>
      <c r="K69" s="510"/>
      <c r="L69" s="510"/>
      <c r="M69" s="510"/>
      <c r="N69" s="510"/>
      <c r="O69" s="510"/>
      <c r="P69" s="510"/>
      <c r="Q69" s="510"/>
      <c r="R69" s="510"/>
      <c r="S69" s="510"/>
      <c r="T69" s="510"/>
      <c r="U69" s="510"/>
      <c r="V69" s="510"/>
      <c r="W69" s="510"/>
      <c r="BI69" s="204" t="s">
        <v>357</v>
      </c>
    </row>
    <row r="70" spans="1:61" ht="15">
      <c r="A70" s="510"/>
      <c r="B70" s="510"/>
      <c r="C70" s="510"/>
      <c r="D70" s="510"/>
      <c r="E70" s="510"/>
      <c r="F70" s="510"/>
      <c r="G70" s="510"/>
      <c r="H70" s="510"/>
      <c r="I70" s="510"/>
      <c r="J70" s="510"/>
      <c r="K70" s="510"/>
      <c r="L70" s="510"/>
      <c r="M70" s="510"/>
      <c r="N70" s="510"/>
      <c r="O70" s="510"/>
      <c r="P70" s="510"/>
      <c r="Q70" s="510"/>
      <c r="R70" s="510"/>
      <c r="S70" s="510"/>
      <c r="T70" s="510"/>
      <c r="U70" s="510"/>
      <c r="V70" s="510"/>
      <c r="W70" s="510"/>
      <c r="BI70" s="204" t="s">
        <v>358</v>
      </c>
    </row>
    <row r="71" spans="1:61" ht="15">
      <c r="A71" s="510"/>
      <c r="B71" s="510"/>
      <c r="C71" s="510"/>
      <c r="D71" s="510"/>
      <c r="E71" s="510"/>
      <c r="F71" s="510"/>
      <c r="G71" s="510"/>
      <c r="H71" s="510"/>
      <c r="I71" s="510"/>
      <c r="J71" s="510"/>
      <c r="K71" s="510"/>
      <c r="L71" s="510"/>
      <c r="M71" s="510"/>
      <c r="N71" s="510"/>
      <c r="O71" s="510"/>
      <c r="P71" s="510"/>
      <c r="Q71" s="510"/>
      <c r="R71" s="510"/>
      <c r="S71" s="510"/>
      <c r="T71" s="510"/>
      <c r="U71" s="510"/>
      <c r="V71" s="510"/>
      <c r="W71" s="510"/>
      <c r="BI71" s="204" t="s">
        <v>359</v>
      </c>
    </row>
    <row r="72" spans="1:61" ht="15">
      <c r="A72" s="510"/>
      <c r="B72" s="510"/>
      <c r="C72" s="510"/>
      <c r="D72" s="510"/>
      <c r="E72" s="510"/>
      <c r="F72" s="510"/>
      <c r="G72" s="510"/>
      <c r="H72" s="510"/>
      <c r="I72" s="510"/>
      <c r="J72" s="510"/>
      <c r="K72" s="510"/>
      <c r="L72" s="510"/>
      <c r="M72" s="510"/>
      <c r="N72" s="510"/>
      <c r="O72" s="510"/>
      <c r="P72" s="510"/>
      <c r="Q72" s="510"/>
      <c r="R72" s="510"/>
      <c r="S72" s="510"/>
      <c r="T72" s="510"/>
      <c r="U72" s="510"/>
      <c r="V72" s="510"/>
      <c r="W72" s="510"/>
      <c r="BI72" s="204" t="s">
        <v>360</v>
      </c>
    </row>
    <row r="73" spans="1:61" ht="15">
      <c r="A73" s="510"/>
      <c r="B73" s="510"/>
      <c r="C73" s="510"/>
      <c r="D73" s="510"/>
      <c r="E73" s="510"/>
      <c r="F73" s="510"/>
      <c r="G73" s="510"/>
      <c r="H73" s="510"/>
      <c r="I73" s="510"/>
      <c r="J73" s="510"/>
      <c r="K73" s="510"/>
      <c r="L73" s="510"/>
      <c r="M73" s="510"/>
      <c r="N73" s="510"/>
      <c r="O73" s="510"/>
      <c r="P73" s="510"/>
      <c r="Q73" s="510"/>
      <c r="R73" s="510"/>
      <c r="S73" s="510"/>
      <c r="T73" s="510"/>
      <c r="U73" s="510"/>
      <c r="V73" s="510"/>
      <c r="W73" s="510"/>
      <c r="BI73" s="204" t="s">
        <v>361</v>
      </c>
    </row>
    <row r="74" spans="1:61" ht="15">
      <c r="A74" s="510"/>
      <c r="B74" s="510"/>
      <c r="C74" s="510"/>
      <c r="D74" s="510"/>
      <c r="E74" s="510"/>
      <c r="F74" s="510"/>
      <c r="G74" s="510"/>
      <c r="H74" s="510"/>
      <c r="I74" s="510"/>
      <c r="J74" s="510"/>
      <c r="K74" s="510"/>
      <c r="L74" s="510"/>
      <c r="M74" s="510"/>
      <c r="N74" s="510"/>
      <c r="O74" s="510"/>
      <c r="P74" s="510"/>
      <c r="Q74" s="510"/>
      <c r="R74" s="510"/>
      <c r="S74" s="510"/>
      <c r="T74" s="510"/>
      <c r="U74" s="510"/>
      <c r="V74" s="510"/>
      <c r="W74" s="510"/>
      <c r="BI74" s="204" t="s">
        <v>362</v>
      </c>
    </row>
    <row r="75" spans="1:61" ht="15">
      <c r="A75" s="510"/>
      <c r="B75" s="510"/>
      <c r="C75" s="510"/>
      <c r="D75" s="510"/>
      <c r="E75" s="510"/>
      <c r="F75" s="510"/>
      <c r="G75" s="510"/>
      <c r="H75" s="510"/>
      <c r="I75" s="510"/>
      <c r="J75" s="510"/>
      <c r="K75" s="510"/>
      <c r="L75" s="510"/>
      <c r="M75" s="510"/>
      <c r="N75" s="510"/>
      <c r="O75" s="510"/>
      <c r="P75" s="510"/>
      <c r="Q75" s="510"/>
      <c r="R75" s="510"/>
      <c r="S75" s="510"/>
      <c r="T75" s="510"/>
      <c r="U75" s="510"/>
      <c r="V75" s="510"/>
      <c r="W75" s="510"/>
      <c r="BI75" s="204" t="s">
        <v>363</v>
      </c>
    </row>
    <row r="76" spans="1:61" ht="15">
      <c r="A76" s="510"/>
      <c r="B76" s="510"/>
      <c r="C76" s="510"/>
      <c r="D76" s="510"/>
      <c r="E76" s="510"/>
      <c r="F76" s="510"/>
      <c r="G76" s="510"/>
      <c r="H76" s="510"/>
      <c r="I76" s="510"/>
      <c r="J76" s="510"/>
      <c r="K76" s="510"/>
      <c r="L76" s="510"/>
      <c r="M76" s="510"/>
      <c r="N76" s="510"/>
      <c r="O76" s="510"/>
      <c r="P76" s="510"/>
      <c r="Q76" s="510"/>
      <c r="R76" s="510"/>
      <c r="S76" s="510"/>
      <c r="T76" s="510"/>
      <c r="U76" s="510"/>
      <c r="V76" s="510"/>
      <c r="W76" s="510"/>
      <c r="BI76" s="204" t="s">
        <v>364</v>
      </c>
    </row>
    <row r="77" spans="1:61" ht="15">
      <c r="A77" s="510"/>
      <c r="B77" s="510"/>
      <c r="C77" s="510"/>
      <c r="D77" s="510"/>
      <c r="E77" s="510"/>
      <c r="F77" s="510"/>
      <c r="G77" s="510"/>
      <c r="H77" s="510"/>
      <c r="I77" s="510"/>
      <c r="J77" s="510"/>
      <c r="K77" s="510"/>
      <c r="L77" s="510"/>
      <c r="M77" s="510"/>
      <c r="N77" s="510"/>
      <c r="O77" s="510"/>
      <c r="P77" s="510"/>
      <c r="Q77" s="510"/>
      <c r="R77" s="510"/>
      <c r="S77" s="510"/>
      <c r="T77" s="510"/>
      <c r="U77" s="510"/>
      <c r="V77" s="510"/>
      <c r="W77" s="510"/>
      <c r="BI77" s="204" t="s">
        <v>365</v>
      </c>
    </row>
    <row r="78" spans="1:61" ht="15">
      <c r="A78" s="510"/>
      <c r="B78" s="510"/>
      <c r="C78" s="510"/>
      <c r="D78" s="510"/>
      <c r="E78" s="510"/>
      <c r="F78" s="510"/>
      <c r="G78" s="510"/>
      <c r="H78" s="510"/>
      <c r="I78" s="510"/>
      <c r="J78" s="510"/>
      <c r="K78" s="510"/>
      <c r="L78" s="510"/>
      <c r="M78" s="510"/>
      <c r="N78" s="510"/>
      <c r="O78" s="510"/>
      <c r="P78" s="510"/>
      <c r="Q78" s="510"/>
      <c r="R78" s="510"/>
      <c r="S78" s="510"/>
      <c r="T78" s="510"/>
      <c r="U78" s="510"/>
      <c r="V78" s="510"/>
      <c r="W78" s="510"/>
      <c r="BI78" s="204" t="s">
        <v>366</v>
      </c>
    </row>
    <row r="79" spans="1:61" ht="15">
      <c r="A79" s="510"/>
      <c r="B79" s="510"/>
      <c r="C79" s="510"/>
      <c r="D79" s="510"/>
      <c r="E79" s="510"/>
      <c r="F79" s="510"/>
      <c r="G79" s="510"/>
      <c r="H79" s="510"/>
      <c r="I79" s="510"/>
      <c r="J79" s="510"/>
      <c r="K79" s="510"/>
      <c r="L79" s="510"/>
      <c r="M79" s="510"/>
      <c r="N79" s="510"/>
      <c r="O79" s="510"/>
      <c r="P79" s="510"/>
      <c r="Q79" s="510"/>
      <c r="R79" s="510"/>
      <c r="S79" s="510"/>
      <c r="T79" s="510"/>
      <c r="U79" s="510"/>
      <c r="V79" s="510"/>
      <c r="W79" s="510"/>
      <c r="BI79" s="204" t="s">
        <v>367</v>
      </c>
    </row>
    <row r="80" spans="1:61" ht="15">
      <c r="A80" s="510"/>
      <c r="B80" s="510"/>
      <c r="C80" s="510"/>
      <c r="D80" s="510"/>
      <c r="E80" s="510"/>
      <c r="F80" s="510"/>
      <c r="G80" s="510"/>
      <c r="H80" s="510"/>
      <c r="I80" s="510"/>
      <c r="J80" s="510"/>
      <c r="K80" s="510"/>
      <c r="L80" s="510"/>
      <c r="M80" s="510"/>
      <c r="N80" s="510"/>
      <c r="O80" s="510"/>
      <c r="P80" s="510"/>
      <c r="Q80" s="510"/>
      <c r="R80" s="510"/>
      <c r="S80" s="510"/>
      <c r="T80" s="510"/>
      <c r="U80" s="510"/>
      <c r="V80" s="510"/>
      <c r="W80" s="510"/>
      <c r="BI80" s="204" t="s">
        <v>368</v>
      </c>
    </row>
    <row r="81" spans="1:61" ht="15">
      <c r="A81" s="510"/>
      <c r="B81" s="510"/>
      <c r="C81" s="510"/>
      <c r="D81" s="510"/>
      <c r="E81" s="510"/>
      <c r="F81" s="510"/>
      <c r="G81" s="510"/>
      <c r="H81" s="510"/>
      <c r="I81" s="510"/>
      <c r="J81" s="510"/>
      <c r="K81" s="510"/>
      <c r="L81" s="510"/>
      <c r="M81" s="510"/>
      <c r="N81" s="510"/>
      <c r="O81" s="510"/>
      <c r="P81" s="510"/>
      <c r="Q81" s="510"/>
      <c r="R81" s="510"/>
      <c r="S81" s="510"/>
      <c r="T81" s="510"/>
      <c r="U81" s="510"/>
      <c r="V81" s="510"/>
      <c r="W81" s="510"/>
      <c r="BI81" s="204" t="s">
        <v>369</v>
      </c>
    </row>
    <row r="82" spans="1:61" ht="15">
      <c r="A82" s="510"/>
      <c r="B82" s="510"/>
      <c r="C82" s="510"/>
      <c r="D82" s="510"/>
      <c r="E82" s="510"/>
      <c r="F82" s="510"/>
      <c r="G82" s="510"/>
      <c r="H82" s="510"/>
      <c r="I82" s="510"/>
      <c r="J82" s="510"/>
      <c r="K82" s="510"/>
      <c r="L82" s="510"/>
      <c r="M82" s="510"/>
      <c r="N82" s="510"/>
      <c r="O82" s="510"/>
      <c r="P82" s="510"/>
      <c r="Q82" s="510"/>
      <c r="R82" s="510"/>
      <c r="S82" s="510"/>
      <c r="T82" s="510"/>
      <c r="U82" s="510"/>
      <c r="V82" s="510"/>
      <c r="W82" s="510"/>
      <c r="BI82" s="204" t="s">
        <v>370</v>
      </c>
    </row>
    <row r="83" spans="1:61" ht="15">
      <c r="A83" s="510"/>
      <c r="B83" s="510"/>
      <c r="C83" s="510"/>
      <c r="D83" s="510"/>
      <c r="E83" s="510"/>
      <c r="F83" s="510"/>
      <c r="G83" s="510"/>
      <c r="H83" s="510"/>
      <c r="I83" s="510"/>
      <c r="J83" s="510"/>
      <c r="K83" s="510"/>
      <c r="L83" s="510"/>
      <c r="M83" s="510"/>
      <c r="N83" s="510"/>
      <c r="O83" s="510"/>
      <c r="P83" s="510"/>
      <c r="Q83" s="510"/>
      <c r="R83" s="510"/>
      <c r="S83" s="510"/>
      <c r="T83" s="510"/>
      <c r="U83" s="510"/>
      <c r="V83" s="510"/>
      <c r="W83" s="510"/>
      <c r="BI83" s="204" t="s">
        <v>371</v>
      </c>
    </row>
    <row r="84" spans="1:61" ht="15">
      <c r="A84" s="510"/>
      <c r="B84" s="510"/>
      <c r="C84" s="510"/>
      <c r="D84" s="510"/>
      <c r="E84" s="510"/>
      <c r="F84" s="510"/>
      <c r="G84" s="510"/>
      <c r="H84" s="510"/>
      <c r="I84" s="510"/>
      <c r="J84" s="510"/>
      <c r="K84" s="510"/>
      <c r="L84" s="510"/>
      <c r="M84" s="510"/>
      <c r="N84" s="510"/>
      <c r="O84" s="510"/>
      <c r="P84" s="510"/>
      <c r="Q84" s="510"/>
      <c r="R84" s="510"/>
      <c r="S84" s="510"/>
      <c r="T84" s="510"/>
      <c r="U84" s="510"/>
      <c r="V84" s="510"/>
      <c r="W84" s="510"/>
      <c r="BI84" s="204" t="s">
        <v>372</v>
      </c>
    </row>
    <row r="85" spans="1:61" ht="15">
      <c r="A85" s="510"/>
      <c r="B85" s="510"/>
      <c r="C85" s="510"/>
      <c r="D85" s="510"/>
      <c r="E85" s="510"/>
      <c r="F85" s="510"/>
      <c r="G85" s="510"/>
      <c r="H85" s="510"/>
      <c r="I85" s="510"/>
      <c r="J85" s="510"/>
      <c r="K85" s="510"/>
      <c r="L85" s="510"/>
      <c r="M85" s="510"/>
      <c r="N85" s="510"/>
      <c r="O85" s="510"/>
      <c r="P85" s="510"/>
      <c r="Q85" s="510"/>
      <c r="R85" s="510"/>
      <c r="S85" s="510"/>
      <c r="T85" s="510"/>
      <c r="U85" s="510"/>
      <c r="V85" s="510"/>
      <c r="W85" s="510"/>
      <c r="BI85" s="204" t="s">
        <v>373</v>
      </c>
    </row>
    <row r="86" spans="1:61" ht="15">
      <c r="A86" s="510"/>
      <c r="B86" s="510"/>
      <c r="C86" s="510"/>
      <c r="D86" s="510"/>
      <c r="E86" s="510"/>
      <c r="F86" s="510"/>
      <c r="G86" s="510"/>
      <c r="H86" s="510"/>
      <c r="I86" s="510"/>
      <c r="J86" s="510"/>
      <c r="K86" s="510"/>
      <c r="L86" s="510"/>
      <c r="M86" s="510"/>
      <c r="N86" s="510"/>
      <c r="O86" s="510"/>
      <c r="P86" s="510"/>
      <c r="Q86" s="510"/>
      <c r="R86" s="510"/>
      <c r="S86" s="510"/>
      <c r="T86" s="510"/>
      <c r="U86" s="510"/>
      <c r="V86" s="510"/>
      <c r="W86" s="510"/>
      <c r="BI86" s="204" t="s">
        <v>374</v>
      </c>
    </row>
    <row r="87" spans="1:61" ht="15">
      <c r="A87" s="510"/>
      <c r="B87" s="510"/>
      <c r="C87" s="510"/>
      <c r="D87" s="510"/>
      <c r="E87" s="510"/>
      <c r="F87" s="510"/>
      <c r="G87" s="510"/>
      <c r="H87" s="510"/>
      <c r="I87" s="510"/>
      <c r="J87" s="510"/>
      <c r="K87" s="510"/>
      <c r="L87" s="510"/>
      <c r="M87" s="510"/>
      <c r="N87" s="510"/>
      <c r="O87" s="510"/>
      <c r="P87" s="510"/>
      <c r="Q87" s="510"/>
      <c r="R87" s="510"/>
      <c r="S87" s="510"/>
      <c r="T87" s="510"/>
      <c r="U87" s="510"/>
      <c r="V87" s="510"/>
      <c r="W87" s="510"/>
      <c r="BI87" s="204" t="s">
        <v>375</v>
      </c>
    </row>
    <row r="88" spans="1:61" ht="15">
      <c r="A88" s="510"/>
      <c r="B88" s="510"/>
      <c r="C88" s="510"/>
      <c r="D88" s="510"/>
      <c r="E88" s="510"/>
      <c r="F88" s="510"/>
      <c r="G88" s="510"/>
      <c r="H88" s="510"/>
      <c r="I88" s="510"/>
      <c r="J88" s="510"/>
      <c r="K88" s="510"/>
      <c r="L88" s="510"/>
      <c r="M88" s="510"/>
      <c r="N88" s="510"/>
      <c r="O88" s="510"/>
      <c r="P88" s="510"/>
      <c r="Q88" s="510"/>
      <c r="R88" s="510"/>
      <c r="S88" s="510"/>
      <c r="T88" s="510"/>
      <c r="U88" s="510"/>
      <c r="V88" s="510"/>
      <c r="W88" s="510"/>
      <c r="BI88" s="204" t="s">
        <v>376</v>
      </c>
    </row>
    <row r="89" spans="1:61" ht="15">
      <c r="A89" s="510"/>
      <c r="B89" s="510"/>
      <c r="C89" s="510"/>
      <c r="D89" s="510"/>
      <c r="E89" s="510"/>
      <c r="F89" s="510"/>
      <c r="G89" s="510"/>
      <c r="H89" s="510"/>
      <c r="I89" s="510"/>
      <c r="J89" s="510"/>
      <c r="K89" s="510"/>
      <c r="L89" s="510"/>
      <c r="M89" s="510"/>
      <c r="N89" s="510"/>
      <c r="O89" s="510"/>
      <c r="P89" s="510"/>
      <c r="Q89" s="510"/>
      <c r="R89" s="510"/>
      <c r="S89" s="510"/>
      <c r="T89" s="510"/>
      <c r="U89" s="510"/>
      <c r="V89" s="510"/>
      <c r="W89" s="510"/>
      <c r="BI89" s="204" t="s">
        <v>377</v>
      </c>
    </row>
    <row r="90" spans="1:61" ht="15">
      <c r="BI90" s="204" t="s">
        <v>378</v>
      </c>
    </row>
    <row r="91" spans="1:61" ht="15">
      <c r="BI91" s="204" t="s">
        <v>379</v>
      </c>
    </row>
    <row r="92" spans="1:61" ht="15">
      <c r="BI92" s="204" t="s">
        <v>380</v>
      </c>
    </row>
    <row r="93" spans="1:61" ht="15">
      <c r="BI93" s="204" t="s">
        <v>381</v>
      </c>
    </row>
    <row r="94" spans="1:61" ht="15">
      <c r="BI94" s="204" t="s">
        <v>382</v>
      </c>
    </row>
    <row r="95" spans="1:61" ht="15">
      <c r="BI95" s="204" t="s">
        <v>383</v>
      </c>
    </row>
    <row r="96" spans="1:61" ht="15">
      <c r="BI96" s="204" t="s">
        <v>384</v>
      </c>
    </row>
    <row r="97" spans="61:61" ht="15">
      <c r="BI97" s="204" t="s">
        <v>385</v>
      </c>
    </row>
    <row r="98" spans="61:61" ht="15">
      <c r="BI98" s="204" t="s">
        <v>386</v>
      </c>
    </row>
    <row r="99" spans="61:61" ht="15">
      <c r="BI99" s="204" t="s">
        <v>387</v>
      </c>
    </row>
    <row r="100" spans="61:61" ht="15">
      <c r="BI100" s="204" t="s">
        <v>388</v>
      </c>
    </row>
    <row r="101" spans="61:61" ht="15">
      <c r="BI101" s="204" t="s">
        <v>389</v>
      </c>
    </row>
    <row r="102" spans="61:61" ht="15">
      <c r="BI102" s="204" t="s">
        <v>390</v>
      </c>
    </row>
    <row r="103" spans="61:61" ht="15">
      <c r="BI103" s="204" t="s">
        <v>391</v>
      </c>
    </row>
    <row r="104" spans="61:61" ht="15">
      <c r="BI104" s="204" t="s">
        <v>392</v>
      </c>
    </row>
    <row r="105" spans="61:61" ht="15">
      <c r="BI105" s="204" t="s">
        <v>393</v>
      </c>
    </row>
    <row r="106" spans="61:61" ht="15">
      <c r="BI106" s="204" t="s">
        <v>394</v>
      </c>
    </row>
    <row r="107" spans="61:61" ht="15">
      <c r="BI107" s="204" t="s">
        <v>395</v>
      </c>
    </row>
    <row r="108" spans="61:61" ht="15">
      <c r="BI108" s="204" t="s">
        <v>396</v>
      </c>
    </row>
    <row r="109" spans="61:61" ht="15">
      <c r="BI109" s="204" t="s">
        <v>397</v>
      </c>
    </row>
    <row r="110" spans="61:61" ht="15">
      <c r="BI110" s="204" t="s">
        <v>398</v>
      </c>
    </row>
    <row r="111" spans="61:61" ht="15">
      <c r="BI111" s="204" t="s">
        <v>399</v>
      </c>
    </row>
    <row r="112" spans="61:61" ht="15">
      <c r="BI112" s="204" t="s">
        <v>400</v>
      </c>
    </row>
    <row r="113" spans="61:61" ht="15">
      <c r="BI113" s="204" t="s">
        <v>401</v>
      </c>
    </row>
    <row r="114" spans="61:61" ht="15">
      <c r="BI114" s="204" t="s">
        <v>402</v>
      </c>
    </row>
    <row r="115" spans="61:61" ht="15">
      <c r="BI115" s="204" t="s">
        <v>403</v>
      </c>
    </row>
    <row r="116" spans="61:61" ht="15">
      <c r="BI116" s="204" t="s">
        <v>404</v>
      </c>
    </row>
    <row r="117" spans="61:61" ht="15">
      <c r="BI117" s="204" t="s">
        <v>405</v>
      </c>
    </row>
    <row r="118" spans="61:61" ht="12.75">
      <c r="BI118" s="498" t="s">
        <v>406</v>
      </c>
    </row>
    <row r="119" spans="61:61" ht="15">
      <c r="BI119" s="204" t="s">
        <v>407</v>
      </c>
    </row>
    <row r="120" spans="61:61" ht="15">
      <c r="BI120" s="204" t="s">
        <v>408</v>
      </c>
    </row>
    <row r="121" spans="61:61" ht="15">
      <c r="BI121" s="204" t="s">
        <v>409</v>
      </c>
    </row>
    <row r="122" spans="61:61" ht="15">
      <c r="BI122" s="204" t="s">
        <v>410</v>
      </c>
    </row>
    <row r="123" spans="61:61" ht="15">
      <c r="BI123" s="204" t="s">
        <v>411</v>
      </c>
    </row>
    <row r="124" spans="61:61" ht="15">
      <c r="BI124" s="204" t="s">
        <v>412</v>
      </c>
    </row>
    <row r="125" spans="61:61" ht="15">
      <c r="BI125" s="204" t="s">
        <v>413</v>
      </c>
    </row>
    <row r="126" spans="61:61" ht="15">
      <c r="BI126" s="204" t="s">
        <v>414</v>
      </c>
    </row>
    <row r="127" spans="61:61" ht="15">
      <c r="BI127" s="204" t="s">
        <v>415</v>
      </c>
    </row>
    <row r="128" spans="61:61" ht="15">
      <c r="BI128" s="204" t="s">
        <v>416</v>
      </c>
    </row>
    <row r="129" spans="61:61" ht="15">
      <c r="BI129" s="204" t="s">
        <v>417</v>
      </c>
    </row>
    <row r="130" spans="61:61" ht="12.75">
      <c r="BI130" s="220" t="s">
        <v>418</v>
      </c>
    </row>
    <row r="131" spans="61:61" ht="12.75">
      <c r="BI131" s="220" t="s">
        <v>419</v>
      </c>
    </row>
    <row r="132" spans="61:61" ht="12.75">
      <c r="BI132" s="220" t="s">
        <v>420</v>
      </c>
    </row>
    <row r="133" spans="61:61" ht="12.75">
      <c r="BI133" s="220" t="s">
        <v>421</v>
      </c>
    </row>
    <row r="134" spans="61:61" ht="12.75">
      <c r="BI134" s="220" t="s">
        <v>422</v>
      </c>
    </row>
    <row r="135" spans="61:61" ht="12.75">
      <c r="BI135" s="220" t="s">
        <v>423</v>
      </c>
    </row>
    <row r="136" spans="61:61" ht="12.75">
      <c r="BI136" s="220" t="s">
        <v>424</v>
      </c>
    </row>
    <row r="137" spans="61:61" ht="12.75">
      <c r="BI137" s="220" t="s">
        <v>425</v>
      </c>
    </row>
    <row r="138" spans="61:61" ht="12.75">
      <c r="BI138" s="220" t="s">
        <v>426</v>
      </c>
    </row>
    <row r="139" spans="61:61" ht="12.75">
      <c r="BI139" s="220" t="s">
        <v>427</v>
      </c>
    </row>
    <row r="140" spans="61:61" ht="12.75">
      <c r="BI140" s="220" t="s">
        <v>428</v>
      </c>
    </row>
    <row r="141" spans="61:61" ht="12.75">
      <c r="BI141" s="220" t="s">
        <v>429</v>
      </c>
    </row>
    <row r="142" spans="61:61" ht="12.75">
      <c r="BI142" s="220" t="s">
        <v>430</v>
      </c>
    </row>
    <row r="143" spans="61:61" ht="12.75">
      <c r="BI143" s="220" t="s">
        <v>431</v>
      </c>
    </row>
    <row r="144" spans="61:61" ht="12.75">
      <c r="BI144" s="220" t="s">
        <v>432</v>
      </c>
    </row>
    <row r="145" spans="61:61" ht="12.75">
      <c r="BI145" s="220" t="s">
        <v>433</v>
      </c>
    </row>
    <row r="146" spans="61:61" ht="12.75">
      <c r="BI146" s="220" t="s">
        <v>434</v>
      </c>
    </row>
    <row r="147" spans="61:61" ht="12.75">
      <c r="BI147" s="220" t="s">
        <v>435</v>
      </c>
    </row>
    <row r="148" spans="61:61" ht="12.75">
      <c r="BI148" s="220" t="s">
        <v>436</v>
      </c>
    </row>
    <row r="149" spans="61:61" ht="12.75">
      <c r="BI149" s="220" t="s">
        <v>437</v>
      </c>
    </row>
    <row r="150" spans="61:61" ht="12.75">
      <c r="BI150" s="220" t="s">
        <v>438</v>
      </c>
    </row>
    <row r="151" spans="61:61" ht="12.75">
      <c r="BI151" s="220" t="s">
        <v>439</v>
      </c>
    </row>
    <row r="152" spans="61:61" ht="12.75">
      <c r="BI152" s="220" t="s">
        <v>440</v>
      </c>
    </row>
    <row r="153" spans="61:61" ht="12.75">
      <c r="BI153" s="220" t="s">
        <v>441</v>
      </c>
    </row>
    <row r="154" spans="61:61" ht="12.75">
      <c r="BI154" s="220" t="s">
        <v>442</v>
      </c>
    </row>
    <row r="155" spans="61:61" ht="12.75">
      <c r="BI155" s="220" t="s">
        <v>443</v>
      </c>
    </row>
    <row r="156" spans="61:61" ht="12.75">
      <c r="BI156" s="220" t="s">
        <v>444</v>
      </c>
    </row>
    <row r="157" spans="61:61" ht="12.75">
      <c r="BI157" s="220" t="s">
        <v>445</v>
      </c>
    </row>
    <row r="158" spans="61:61" ht="12.75">
      <c r="BI158" s="220" t="s">
        <v>446</v>
      </c>
    </row>
    <row r="159" spans="61:61" ht="12.75">
      <c r="BI159" s="220" t="s">
        <v>447</v>
      </c>
    </row>
    <row r="160" spans="61:61" ht="12.75">
      <c r="BI160" s="220" t="s">
        <v>448</v>
      </c>
    </row>
    <row r="161" spans="61:61" ht="12.75">
      <c r="BI161" s="220" t="s">
        <v>449</v>
      </c>
    </row>
    <row r="162" spans="61:61" ht="12.75">
      <c r="BI162" s="220" t="s">
        <v>450</v>
      </c>
    </row>
    <row r="163" spans="61:61" ht="12.75">
      <c r="BI163" s="220" t="s">
        <v>451</v>
      </c>
    </row>
    <row r="164" spans="61:61" ht="12.75">
      <c r="BI164" s="220" t="s">
        <v>452</v>
      </c>
    </row>
    <row r="165" spans="61:61" ht="12.75">
      <c r="BI165" s="220" t="s">
        <v>453</v>
      </c>
    </row>
    <row r="166" spans="61:61" ht="15">
      <c r="BI166" s="204" t="s">
        <v>454</v>
      </c>
    </row>
    <row r="167" spans="61:61" ht="15">
      <c r="BI167" s="204" t="s">
        <v>455</v>
      </c>
    </row>
    <row r="168" spans="61:61" ht="15">
      <c r="BI168" s="204" t="s">
        <v>456</v>
      </c>
    </row>
    <row r="169" spans="61:61" ht="15">
      <c r="BI169" s="204" t="s">
        <v>457</v>
      </c>
    </row>
    <row r="170" spans="61:61" ht="15">
      <c r="BI170" s="204" t="s">
        <v>458</v>
      </c>
    </row>
    <row r="171" spans="61:61" ht="15">
      <c r="BI171" s="204" t="s">
        <v>459</v>
      </c>
    </row>
    <row r="172" spans="61:61" ht="15">
      <c r="BI172" s="204" t="s">
        <v>460</v>
      </c>
    </row>
    <row r="173" spans="61:61" ht="15">
      <c r="BI173" s="204" t="s">
        <v>461</v>
      </c>
    </row>
    <row r="174" spans="61:61" ht="15">
      <c r="BI174" s="204" t="s">
        <v>462</v>
      </c>
    </row>
    <row r="175" spans="61:61" ht="15">
      <c r="BI175" s="204" t="s">
        <v>463</v>
      </c>
    </row>
    <row r="176" spans="61:61" ht="15">
      <c r="BI176" s="204" t="s">
        <v>464</v>
      </c>
    </row>
    <row r="177" spans="61:61" ht="15">
      <c r="BI177" s="204" t="s">
        <v>465</v>
      </c>
    </row>
    <row r="178" spans="61:61" ht="15">
      <c r="BI178" s="204" t="s">
        <v>466</v>
      </c>
    </row>
    <row r="179" spans="61:61" ht="15">
      <c r="BI179" s="204" t="s">
        <v>467</v>
      </c>
    </row>
    <row r="180" spans="61:61" ht="15">
      <c r="BI180" s="204" t="s">
        <v>468</v>
      </c>
    </row>
    <row r="181" spans="61:61" ht="15">
      <c r="BI181" s="204" t="s">
        <v>469</v>
      </c>
    </row>
    <row r="182" spans="61:61" ht="15">
      <c r="BI182" s="204" t="s">
        <v>470</v>
      </c>
    </row>
    <row r="183" spans="61:61" ht="15">
      <c r="BI183" s="204" t="s">
        <v>471</v>
      </c>
    </row>
    <row r="184" spans="61:61" ht="15">
      <c r="BI184" s="204" t="s">
        <v>472</v>
      </c>
    </row>
    <row r="185" spans="61:61" ht="15">
      <c r="BI185" s="204" t="s">
        <v>473</v>
      </c>
    </row>
    <row r="186" spans="61:61" ht="15">
      <c r="BI186" s="204" t="s">
        <v>474</v>
      </c>
    </row>
    <row r="187" spans="61:61" ht="15">
      <c r="BI187" s="204" t="s">
        <v>475</v>
      </c>
    </row>
    <row r="188" spans="61:61" ht="15">
      <c r="BI188" s="204" t="s">
        <v>476</v>
      </c>
    </row>
    <row r="189" spans="61:61" ht="15">
      <c r="BI189" s="204" t="s">
        <v>477</v>
      </c>
    </row>
    <row r="190" spans="61:61" ht="15">
      <c r="BI190" s="204" t="s">
        <v>478</v>
      </c>
    </row>
    <row r="191" spans="61:61" ht="12.75">
      <c r="BI191" s="509" t="s">
        <v>479</v>
      </c>
    </row>
    <row r="192" spans="61:61" ht="15">
      <c r="BI192" s="204" t="s">
        <v>480</v>
      </c>
    </row>
    <row r="193" spans="61:61" ht="15">
      <c r="BI193" s="204" t="s">
        <v>481</v>
      </c>
    </row>
    <row r="194" spans="61:61" ht="15">
      <c r="BI194" s="204" t="s">
        <v>482</v>
      </c>
    </row>
    <row r="195" spans="61:61" ht="15">
      <c r="BI195" s="204" t="s">
        <v>483</v>
      </c>
    </row>
    <row r="196" spans="61:61" ht="15">
      <c r="BI196" s="204" t="s">
        <v>484</v>
      </c>
    </row>
    <row r="197" spans="61:61" ht="15">
      <c r="BI197" s="204" t="s">
        <v>485</v>
      </c>
    </row>
    <row r="198" spans="61:61" ht="15">
      <c r="BI198" s="204" t="s">
        <v>486</v>
      </c>
    </row>
    <row r="199" spans="61:61" ht="15">
      <c r="BI199" s="204" t="s">
        <v>487</v>
      </c>
    </row>
    <row r="200" spans="61:61" ht="15">
      <c r="BI200" s="204" t="s">
        <v>488</v>
      </c>
    </row>
    <row r="201" spans="61:61" ht="15">
      <c r="BI201" s="204" t="s">
        <v>489</v>
      </c>
    </row>
    <row r="202" spans="61:61" ht="15">
      <c r="BI202" s="204" t="s">
        <v>490</v>
      </c>
    </row>
    <row r="203" spans="61:61" ht="15">
      <c r="BI203" s="204" t="s">
        <v>491</v>
      </c>
    </row>
    <row r="204" spans="61:61" ht="15">
      <c r="BI204" s="204" t="s">
        <v>492</v>
      </c>
    </row>
    <row r="205" spans="61:61" ht="15">
      <c r="BI205" s="204" t="s">
        <v>493</v>
      </c>
    </row>
    <row r="206" spans="61:61" ht="15">
      <c r="BI206" s="204" t="s">
        <v>494</v>
      </c>
    </row>
    <row r="207" spans="61:61" ht="15">
      <c r="BI207" s="204" t="s">
        <v>495</v>
      </c>
    </row>
    <row r="208" spans="61:61" ht="15">
      <c r="BI208" s="204" t="s">
        <v>496</v>
      </c>
    </row>
    <row r="209" spans="61:61" ht="15">
      <c r="BI209" s="204" t="s">
        <v>497</v>
      </c>
    </row>
    <row r="210" spans="61:61" ht="15">
      <c r="BI210" s="204" t="s">
        <v>498</v>
      </c>
    </row>
    <row r="211" spans="61:61" ht="15">
      <c r="BI211" s="204" t="s">
        <v>499</v>
      </c>
    </row>
    <row r="212" spans="61:61" ht="15">
      <c r="BI212" s="204" t="s">
        <v>500</v>
      </c>
    </row>
    <row r="213" spans="61:61" ht="15">
      <c r="BI213" s="204" t="s">
        <v>501</v>
      </c>
    </row>
    <row r="214" spans="61:61" ht="15">
      <c r="BI214" s="204" t="s">
        <v>502</v>
      </c>
    </row>
    <row r="215" spans="61:61" ht="15">
      <c r="BI215" s="204" t="s">
        <v>503</v>
      </c>
    </row>
    <row r="216" spans="61:61" ht="15">
      <c r="BI216" s="204" t="s">
        <v>504</v>
      </c>
    </row>
    <row r="217" spans="61:61" ht="15">
      <c r="BI217" s="204" t="s">
        <v>505</v>
      </c>
    </row>
    <row r="218" spans="61:61" ht="15">
      <c r="BI218" s="204" t="s">
        <v>506</v>
      </c>
    </row>
    <row r="219" spans="61:61" ht="15">
      <c r="BI219" s="204" t="s">
        <v>507</v>
      </c>
    </row>
    <row r="220" spans="61:61" ht="15">
      <c r="BI220" s="204" t="s">
        <v>508</v>
      </c>
    </row>
    <row r="221" spans="61:61" ht="15">
      <c r="BI221" s="204" t="s">
        <v>509</v>
      </c>
    </row>
    <row r="222" spans="61:61" ht="15">
      <c r="BI222" s="204" t="s">
        <v>510</v>
      </c>
    </row>
    <row r="223" spans="61:61" ht="15">
      <c r="BI223" s="204" t="s">
        <v>511</v>
      </c>
    </row>
    <row r="224" spans="61:61" ht="15">
      <c r="BI224" s="204" t="s">
        <v>512</v>
      </c>
    </row>
    <row r="225" spans="61:61" ht="15">
      <c r="BI225" s="204" t="s">
        <v>513</v>
      </c>
    </row>
    <row r="226" spans="61:61" ht="15">
      <c r="BI226" s="204" t="s">
        <v>514</v>
      </c>
    </row>
    <row r="227" spans="61:61" ht="15">
      <c r="BI227" s="204" t="s">
        <v>515</v>
      </c>
    </row>
    <row r="228" spans="61:61" ht="15">
      <c r="BI228" s="204" t="s">
        <v>516</v>
      </c>
    </row>
    <row r="229" spans="61:61" ht="15">
      <c r="BI229" s="204" t="s">
        <v>517</v>
      </c>
    </row>
    <row r="230" spans="61:61" ht="15">
      <c r="BI230" s="204" t="s">
        <v>518</v>
      </c>
    </row>
    <row r="231" spans="61:61" ht="15">
      <c r="BI231" s="204" t="s">
        <v>519</v>
      </c>
    </row>
    <row r="232" spans="61:61" ht="15">
      <c r="BI232" s="204" t="s">
        <v>520</v>
      </c>
    </row>
    <row r="233" spans="61:61" ht="15">
      <c r="BI233" s="204" t="s">
        <v>521</v>
      </c>
    </row>
    <row r="234" spans="61:61" ht="15">
      <c r="BI234" s="204" t="s">
        <v>522</v>
      </c>
    </row>
    <row r="235" spans="61:61" ht="15">
      <c r="BI235" s="204" t="s">
        <v>523</v>
      </c>
    </row>
    <row r="236" spans="61:61" ht="15">
      <c r="BI236" s="204" t="s">
        <v>524</v>
      </c>
    </row>
    <row r="237" spans="61:61" ht="15">
      <c r="BI237" s="204" t="s">
        <v>525</v>
      </c>
    </row>
    <row r="238" spans="61:61" ht="15">
      <c r="BI238" s="204" t="s">
        <v>526</v>
      </c>
    </row>
    <row r="239" spans="61:61" ht="15">
      <c r="BI239" s="204" t="s">
        <v>527</v>
      </c>
    </row>
    <row r="240" spans="61:61" ht="15">
      <c r="BI240" s="204" t="s">
        <v>528</v>
      </c>
    </row>
    <row r="241" spans="61:61" ht="15">
      <c r="BI241" s="204" t="s">
        <v>529</v>
      </c>
    </row>
    <row r="242" spans="61:61" ht="15">
      <c r="BI242" s="204"/>
    </row>
    <row r="243" spans="61:61" ht="15">
      <c r="BI243" s="204"/>
    </row>
    <row r="244" spans="61:61" ht="15">
      <c r="BI244" s="204"/>
    </row>
    <row r="245" spans="61:61" ht="15">
      <c r="BI245" s="204"/>
    </row>
    <row r="246" spans="61:61" ht="15">
      <c r="BI246" s="204"/>
    </row>
    <row r="247" spans="61:61" ht="15">
      <c r="BI247" s="204"/>
    </row>
    <row r="248" spans="61:61" ht="15">
      <c r="BI248" s="204"/>
    </row>
    <row r="249" spans="61:61" ht="15">
      <c r="BI249" s="204"/>
    </row>
    <row r="250" spans="61:61" ht="15">
      <c r="BI250" s="204"/>
    </row>
    <row r="251" spans="61:61" ht="15">
      <c r="BI251" s="204"/>
    </row>
    <row r="252" spans="61:61" ht="15">
      <c r="BI252" s="204"/>
    </row>
    <row r="253" spans="61:61" ht="15">
      <c r="BI253" s="204"/>
    </row>
    <row r="254" spans="61:61" ht="15">
      <c r="BI254" s="204"/>
    </row>
    <row r="255" spans="61:61" ht="15">
      <c r="BI255" s="204"/>
    </row>
    <row r="256" spans="61:61">
      <c r="BI256" s="508"/>
    </row>
    <row r="257" spans="61:61">
      <c r="BI257" s="508"/>
    </row>
    <row r="258" spans="61:61">
      <c r="BI258" s="508"/>
    </row>
    <row r="259" spans="61:61">
      <c r="BI259" s="508"/>
    </row>
    <row r="260" spans="61:61">
      <c r="BI260" s="508"/>
    </row>
    <row r="261" spans="61:61">
      <c r="BI261" s="508"/>
    </row>
    <row r="262" spans="61:61">
      <c r="BI262" s="508"/>
    </row>
    <row r="263" spans="61:61">
      <c r="BI263" s="508"/>
    </row>
    <row r="264" spans="61:61">
      <c r="BI264" s="508"/>
    </row>
    <row r="265" spans="61:61">
      <c r="BI265" s="508"/>
    </row>
    <row r="266" spans="61:61">
      <c r="BI266" s="508"/>
    </row>
    <row r="267" spans="61:61">
      <c r="BI267" s="508"/>
    </row>
    <row r="268" spans="61:61">
      <c r="BI268" s="508"/>
    </row>
    <row r="269" spans="61:61">
      <c r="BI269" s="508"/>
    </row>
    <row r="270" spans="61:61">
      <c r="BI270" s="508"/>
    </row>
    <row r="271" spans="61:61">
      <c r="BI271" s="508"/>
    </row>
    <row r="272" spans="61:61">
      <c r="BI272" s="508"/>
    </row>
    <row r="273" spans="61:61">
      <c r="BI273" s="508"/>
    </row>
    <row r="274" spans="61:61">
      <c r="BI274" s="508"/>
    </row>
    <row r="275" spans="61:61">
      <c r="BI275" s="508"/>
    </row>
    <row r="276" spans="61:61">
      <c r="BI276" s="508"/>
    </row>
    <row r="277" spans="61:61">
      <c r="BI277" s="508"/>
    </row>
    <row r="278" spans="61:61">
      <c r="BI278" s="508"/>
    </row>
    <row r="279" spans="61:61">
      <c r="BI279" s="508"/>
    </row>
    <row r="280" spans="61:61">
      <c r="BI280" s="508"/>
    </row>
    <row r="281" spans="61:61">
      <c r="BI281" s="508"/>
    </row>
    <row r="282" spans="61:61">
      <c r="BI282" s="508"/>
    </row>
    <row r="283" spans="61:61">
      <c r="BI283" s="508"/>
    </row>
    <row r="284" spans="61:61">
      <c r="BI284" s="508"/>
    </row>
    <row r="285" spans="61:61">
      <c r="BI285" s="508"/>
    </row>
    <row r="286" spans="61:61">
      <c r="BI286" s="508"/>
    </row>
    <row r="287" spans="61:61">
      <c r="BI287" s="508"/>
    </row>
    <row r="288" spans="61:61">
      <c r="BI288" s="508"/>
    </row>
    <row r="289" spans="61:61">
      <c r="BI289" s="508"/>
    </row>
    <row r="290" spans="61:61">
      <c r="BI290" s="508"/>
    </row>
    <row r="291" spans="61:61">
      <c r="BI291" s="508"/>
    </row>
    <row r="292" spans="61:61">
      <c r="BI292" s="508"/>
    </row>
    <row r="293" spans="61:61">
      <c r="BI293" s="508"/>
    </row>
    <row r="294" spans="61:61">
      <c r="BI294" s="508"/>
    </row>
    <row r="295" spans="61:61">
      <c r="BI295" s="508"/>
    </row>
    <row r="296" spans="61:61">
      <c r="BI296" s="508"/>
    </row>
    <row r="297" spans="61:61">
      <c r="BI297" s="508"/>
    </row>
    <row r="298" spans="61:61">
      <c r="BI298" s="508"/>
    </row>
    <row r="299" spans="61:61">
      <c r="BI299" s="508"/>
    </row>
    <row r="300" spans="61:61">
      <c r="BI300" s="508"/>
    </row>
    <row r="301" spans="61:61">
      <c r="BI301" s="508"/>
    </row>
    <row r="302" spans="61:61">
      <c r="BI302" s="508"/>
    </row>
    <row r="303" spans="61:61">
      <c r="BI303" s="508"/>
    </row>
    <row r="304" spans="61:61">
      <c r="BI304" s="508"/>
    </row>
    <row r="305" spans="61:61">
      <c r="BI305" s="508"/>
    </row>
    <row r="306" spans="61:61">
      <c r="BI306" s="508"/>
    </row>
    <row r="307" spans="61:61">
      <c r="BI307" s="508"/>
    </row>
    <row r="308" spans="61:61">
      <c r="BI308" s="508"/>
    </row>
    <row r="309" spans="61:61">
      <c r="BI309" s="508"/>
    </row>
    <row r="310" spans="61:61">
      <c r="BI310" s="508"/>
    </row>
    <row r="311" spans="61:61">
      <c r="BI311" s="508"/>
    </row>
    <row r="312" spans="61:61">
      <c r="BI312" s="508"/>
    </row>
    <row r="313" spans="61:61">
      <c r="BI313" s="508"/>
    </row>
    <row r="314" spans="61:61">
      <c r="BI314" s="508"/>
    </row>
    <row r="315" spans="61:61">
      <c r="BI315" s="508"/>
    </row>
    <row r="316" spans="61:61">
      <c r="BI316" s="508"/>
    </row>
    <row r="317" spans="61:61">
      <c r="BI317" s="508"/>
    </row>
    <row r="318" spans="61:61">
      <c r="BI318" s="508"/>
    </row>
    <row r="319" spans="61:61">
      <c r="BI319" s="508"/>
    </row>
    <row r="320" spans="61:61">
      <c r="BI320" s="508"/>
    </row>
    <row r="321" spans="61:61">
      <c r="BI321" s="508"/>
    </row>
    <row r="322" spans="61:61">
      <c r="BI322" s="508"/>
    </row>
    <row r="323" spans="61:61">
      <c r="BI323" s="508"/>
    </row>
    <row r="324" spans="61:61">
      <c r="BI324" s="508"/>
    </row>
    <row r="325" spans="61:61">
      <c r="BI325" s="508"/>
    </row>
    <row r="326" spans="61:61">
      <c r="BI326" s="508"/>
    </row>
    <row r="327" spans="61:61">
      <c r="BI327" s="508"/>
    </row>
    <row r="328" spans="61:61">
      <c r="BI328" s="508"/>
    </row>
    <row r="329" spans="61:61">
      <c r="BI329" s="508"/>
    </row>
    <row r="330" spans="61:61">
      <c r="BI330" s="508"/>
    </row>
    <row r="331" spans="61:61">
      <c r="BI331" s="508"/>
    </row>
    <row r="332" spans="61:61">
      <c r="BI332" s="508"/>
    </row>
    <row r="333" spans="61:61">
      <c r="BI333" s="508"/>
    </row>
    <row r="334" spans="61:61">
      <c r="BI334" s="508"/>
    </row>
    <row r="335" spans="61:61">
      <c r="BI335" s="508"/>
    </row>
    <row r="336" spans="61:61">
      <c r="BI336" s="508"/>
    </row>
    <row r="337" spans="61:61">
      <c r="BI337" s="508"/>
    </row>
    <row r="338" spans="61:61">
      <c r="BI338" s="508"/>
    </row>
    <row r="339" spans="61:61">
      <c r="BI339" s="508"/>
    </row>
    <row r="340" spans="61:61">
      <c r="BI340" s="508"/>
    </row>
    <row r="341" spans="61:61">
      <c r="BI341" s="508"/>
    </row>
    <row r="342" spans="61:61">
      <c r="BI342" s="508"/>
    </row>
    <row r="343" spans="61:61">
      <c r="BI343" s="508"/>
    </row>
    <row r="344" spans="61:61">
      <c r="BI344" s="508"/>
    </row>
    <row r="345" spans="61:61">
      <c r="BI345" s="508"/>
    </row>
    <row r="346" spans="61:61">
      <c r="BI346" s="508"/>
    </row>
    <row r="347" spans="61:61">
      <c r="BI347" s="508"/>
    </row>
    <row r="348" spans="61:61">
      <c r="BI348" s="508"/>
    </row>
    <row r="349" spans="61:61">
      <c r="BI349" s="508"/>
    </row>
    <row r="350" spans="61:61">
      <c r="BI350" s="508"/>
    </row>
    <row r="351" spans="61:61">
      <c r="BI351" s="508"/>
    </row>
    <row r="352" spans="61:61">
      <c r="BI352" s="508"/>
    </row>
    <row r="353" spans="61:61">
      <c r="BI353" s="508"/>
    </row>
    <row r="354" spans="61:61">
      <c r="BI354" s="508"/>
    </row>
    <row r="355" spans="61:61">
      <c r="BI355" s="508"/>
    </row>
    <row r="356" spans="61:61">
      <c r="BI356" s="508"/>
    </row>
    <row r="357" spans="61:61">
      <c r="BI357" s="508"/>
    </row>
    <row r="358" spans="61:61">
      <c r="BI358" s="508"/>
    </row>
    <row r="359" spans="61:61">
      <c r="BI359" s="508"/>
    </row>
    <row r="360" spans="61:61">
      <c r="BI360" s="508"/>
    </row>
    <row r="361" spans="61:61">
      <c r="BI361" s="508"/>
    </row>
  </sheetData>
  <mergeCells count="262">
    <mergeCell ref="B4:C4"/>
    <mergeCell ref="D4:I4"/>
    <mergeCell ref="J4:K4"/>
    <mergeCell ref="L4:N4"/>
    <mergeCell ref="O4:P4"/>
    <mergeCell ref="Q4:V4"/>
    <mergeCell ref="B5:E5"/>
    <mergeCell ref="F5:I5"/>
    <mergeCell ref="J5:K5"/>
    <mergeCell ref="L5:N5"/>
    <mergeCell ref="O5:P5"/>
    <mergeCell ref="O8:P8"/>
    <mergeCell ref="Q5:V5"/>
    <mergeCell ref="B6:E6"/>
    <mergeCell ref="F6:I6"/>
    <mergeCell ref="J6:K6"/>
    <mergeCell ref="L6:N6"/>
    <mergeCell ref="O6:P6"/>
    <mergeCell ref="Q6:V6"/>
    <mergeCell ref="B7:E7"/>
    <mergeCell ref="F7:I7"/>
    <mergeCell ref="J7:K7"/>
    <mergeCell ref="L7:N7"/>
    <mergeCell ref="Q7:V8"/>
    <mergeCell ref="B8:E8"/>
    <mergeCell ref="F8:I8"/>
    <mergeCell ref="J8:K8"/>
    <mergeCell ref="L8:N8"/>
    <mergeCell ref="O7:P7"/>
    <mergeCell ref="B9:E9"/>
    <mergeCell ref="F9:I9"/>
    <mergeCell ref="J9:K9"/>
    <mergeCell ref="L9:N9"/>
    <mergeCell ref="O9:P9"/>
    <mergeCell ref="Q9:V9"/>
    <mergeCell ref="B10:E10"/>
    <mergeCell ref="F10:I10"/>
    <mergeCell ref="J10:K10"/>
    <mergeCell ref="L10:N10"/>
    <mergeCell ref="O10:P10"/>
    <mergeCell ref="Q10:V10"/>
    <mergeCell ref="B14:D14"/>
    <mergeCell ref="E14:I14"/>
    <mergeCell ref="J14:L14"/>
    <mergeCell ref="M14:O14"/>
    <mergeCell ref="P14:V14"/>
    <mergeCell ref="Q11:V11"/>
    <mergeCell ref="J11:K11"/>
    <mergeCell ref="L11:M11"/>
    <mergeCell ref="N11:O11"/>
    <mergeCell ref="B12:D12"/>
    <mergeCell ref="Q3:V3"/>
    <mergeCell ref="B13:D13"/>
    <mergeCell ref="E13:I13"/>
    <mergeCell ref="J13:L13"/>
    <mergeCell ref="M13:O13"/>
    <mergeCell ref="P13:V13"/>
    <mergeCell ref="E12:I12"/>
    <mergeCell ref="J12:L12"/>
    <mergeCell ref="M12:O12"/>
    <mergeCell ref="P12:V12"/>
    <mergeCell ref="P15:V15"/>
    <mergeCell ref="A16:V17"/>
    <mergeCell ref="A1:A15"/>
    <mergeCell ref="G1:V1"/>
    <mergeCell ref="G2:V2"/>
    <mergeCell ref="B3:C3"/>
    <mergeCell ref="D3:I3"/>
    <mergeCell ref="J3:K3"/>
    <mergeCell ref="L3:N3"/>
    <mergeCell ref="O3:P3"/>
    <mergeCell ref="B21:D21"/>
    <mergeCell ref="E21:F21"/>
    <mergeCell ref="N21:O21"/>
    <mergeCell ref="B15:D15"/>
    <mergeCell ref="E15:I15"/>
    <mergeCell ref="J15:L15"/>
    <mergeCell ref="M15:O15"/>
    <mergeCell ref="A18:A20"/>
    <mergeCell ref="B18:D20"/>
    <mergeCell ref="E18:F20"/>
    <mergeCell ref="G18:G20"/>
    <mergeCell ref="H18:H20"/>
    <mergeCell ref="I18:I20"/>
    <mergeCell ref="N19:O20"/>
    <mergeCell ref="U20:V20"/>
    <mergeCell ref="J18:J20"/>
    <mergeCell ref="K18:K20"/>
    <mergeCell ref="L18:L20"/>
    <mergeCell ref="M18:O18"/>
    <mergeCell ref="P18:P19"/>
    <mergeCell ref="Q18:Q19"/>
    <mergeCell ref="U21:V21"/>
    <mergeCell ref="B22:D22"/>
    <mergeCell ref="E22:F22"/>
    <mergeCell ref="N22:O22"/>
    <mergeCell ref="U22:V22"/>
    <mergeCell ref="R18:R19"/>
    <mergeCell ref="S18:S19"/>
    <mergeCell ref="T18:T19"/>
    <mergeCell ref="U18:V19"/>
    <mergeCell ref="M19:M20"/>
    <mergeCell ref="B23:D23"/>
    <mergeCell ref="E23:F23"/>
    <mergeCell ref="N23:O23"/>
    <mergeCell ref="U23:V23"/>
    <mergeCell ref="B24:D24"/>
    <mergeCell ref="E24:F24"/>
    <mergeCell ref="N24:O24"/>
    <mergeCell ref="U24:V24"/>
    <mergeCell ref="B25:D25"/>
    <mergeCell ref="E25:F25"/>
    <mergeCell ref="N25:O25"/>
    <mergeCell ref="U25:V25"/>
    <mergeCell ref="B26:D26"/>
    <mergeCell ref="E26:F26"/>
    <mergeCell ref="N26:O26"/>
    <mergeCell ref="U26:V26"/>
    <mergeCell ref="B27:D27"/>
    <mergeCell ref="E27:F27"/>
    <mergeCell ref="N27:O27"/>
    <mergeCell ref="U27:V27"/>
    <mergeCell ref="B28:D28"/>
    <mergeCell ref="E28:F28"/>
    <mergeCell ref="N28:O28"/>
    <mergeCell ref="U28:V28"/>
    <mergeCell ref="B29:D29"/>
    <mergeCell ref="E29:F29"/>
    <mergeCell ref="N29:O29"/>
    <mergeCell ref="U29:V29"/>
    <mergeCell ref="B30:D30"/>
    <mergeCell ref="E30:F30"/>
    <mergeCell ref="N30:O30"/>
    <mergeCell ref="U30:V30"/>
    <mergeCell ref="B31:D31"/>
    <mergeCell ref="E31:F31"/>
    <mergeCell ref="N31:O31"/>
    <mergeCell ref="U31:V31"/>
    <mergeCell ref="B32:D32"/>
    <mergeCell ref="E32:F32"/>
    <mergeCell ref="N32:O32"/>
    <mergeCell ref="U32:V32"/>
    <mergeCell ref="B33:D33"/>
    <mergeCell ref="E33:F33"/>
    <mergeCell ref="N33:O33"/>
    <mergeCell ref="U33:V33"/>
    <mergeCell ref="B34:D34"/>
    <mergeCell ref="E34:F34"/>
    <mergeCell ref="N34:O34"/>
    <mergeCell ref="U34:V34"/>
    <mergeCell ref="B35:D35"/>
    <mergeCell ref="E35:F35"/>
    <mergeCell ref="N35:O35"/>
    <mergeCell ref="U35:V35"/>
    <mergeCell ref="B36:D36"/>
    <mergeCell ref="E36:F36"/>
    <mergeCell ref="N36:O36"/>
    <mergeCell ref="U36:V36"/>
    <mergeCell ref="B37:D37"/>
    <mergeCell ref="E37:F37"/>
    <mergeCell ref="N37:O37"/>
    <mergeCell ref="U37:V37"/>
    <mergeCell ref="B38:D38"/>
    <mergeCell ref="E38:F38"/>
    <mergeCell ref="N38:O38"/>
    <mergeCell ref="U38:V38"/>
    <mergeCell ref="B39:D39"/>
    <mergeCell ref="E39:F39"/>
    <mergeCell ref="N39:O39"/>
    <mergeCell ref="U39:V39"/>
    <mergeCell ref="B40:D40"/>
    <mergeCell ref="E40:F40"/>
    <mergeCell ref="N40:O40"/>
    <mergeCell ref="U40:V40"/>
    <mergeCell ref="B41:D41"/>
    <mergeCell ref="E41:F41"/>
    <mergeCell ref="N41:O41"/>
    <mergeCell ref="U41:V41"/>
    <mergeCell ref="B42:D42"/>
    <mergeCell ref="E42:F42"/>
    <mergeCell ref="N42:O42"/>
    <mergeCell ref="U42:V42"/>
    <mergeCell ref="B43:D43"/>
    <mergeCell ref="E43:F43"/>
    <mergeCell ref="N43:O43"/>
    <mergeCell ref="U43:V43"/>
    <mergeCell ref="B44:D44"/>
    <mergeCell ref="E44:F44"/>
    <mergeCell ref="N44:O44"/>
    <mergeCell ref="U44:V44"/>
    <mergeCell ref="B45:D45"/>
    <mergeCell ref="E45:F45"/>
    <mergeCell ref="N45:O45"/>
    <mergeCell ref="U45:V45"/>
    <mergeCell ref="B46:D46"/>
    <mergeCell ref="E46:F46"/>
    <mergeCell ref="N46:O46"/>
    <mergeCell ref="U46:V46"/>
    <mergeCell ref="B47:D47"/>
    <mergeCell ref="E47:F47"/>
    <mergeCell ref="N47:O47"/>
    <mergeCell ref="U47:V47"/>
    <mergeCell ref="B48:D48"/>
    <mergeCell ref="E48:F48"/>
    <mergeCell ref="N48:O48"/>
    <mergeCell ref="U48:V48"/>
    <mergeCell ref="B49:D49"/>
    <mergeCell ref="E49:F49"/>
    <mergeCell ref="N49:O49"/>
    <mergeCell ref="U49:V49"/>
    <mergeCell ref="B50:D50"/>
    <mergeCell ref="E50:F50"/>
    <mergeCell ref="N50:O50"/>
    <mergeCell ref="U50:V50"/>
    <mergeCell ref="B51:D51"/>
    <mergeCell ref="E51:F51"/>
    <mergeCell ref="N51:O51"/>
    <mergeCell ref="U51:V51"/>
    <mergeCell ref="B52:D52"/>
    <mergeCell ref="E52:F52"/>
    <mergeCell ref="N52:O52"/>
    <mergeCell ref="U52:V52"/>
    <mergeCell ref="B53:D53"/>
    <mergeCell ref="E53:F53"/>
    <mergeCell ref="N53:O53"/>
    <mergeCell ref="U53:V53"/>
    <mergeCell ref="B54:D54"/>
    <mergeCell ref="E54:F54"/>
    <mergeCell ref="N54:O54"/>
    <mergeCell ref="U54:V54"/>
    <mergeCell ref="B55:D55"/>
    <mergeCell ref="E55:F55"/>
    <mergeCell ref="N55:O55"/>
    <mergeCell ref="U55:V55"/>
    <mergeCell ref="B56:D56"/>
    <mergeCell ref="E56:F56"/>
    <mergeCell ref="N56:O56"/>
    <mergeCell ref="U56:V56"/>
    <mergeCell ref="B57:D57"/>
    <mergeCell ref="E57:F57"/>
    <mergeCell ref="N57:O57"/>
    <mergeCell ref="U57:V57"/>
    <mergeCell ref="B58:D58"/>
    <mergeCell ref="E58:F58"/>
    <mergeCell ref="N58:O58"/>
    <mergeCell ref="U58:V58"/>
    <mergeCell ref="B59:D59"/>
    <mergeCell ref="E59:F59"/>
    <mergeCell ref="N59:O59"/>
    <mergeCell ref="U59:V59"/>
    <mergeCell ref="B60:D60"/>
    <mergeCell ref="E60:F60"/>
    <mergeCell ref="N60:O60"/>
    <mergeCell ref="U60:V60"/>
    <mergeCell ref="A63:R63"/>
    <mergeCell ref="S63:T63"/>
    <mergeCell ref="B61:D61"/>
    <mergeCell ref="E61:F61"/>
    <mergeCell ref="N61:O61"/>
    <mergeCell ref="U61:V61"/>
    <mergeCell ref="A62:O62"/>
    <mergeCell ref="U62:V62"/>
  </mergeCells>
  <dataValidations count="9">
    <dataValidation type="list" allowBlank="1" showInputMessage="1" showErrorMessage="1" sqref="M12:O12">
      <formula1>$CE$179:$CE$407</formula1>
    </dataValidation>
    <dataValidation type="list" allowBlank="1" showInputMessage="1" showErrorMessage="1" sqref="F8:I8">
      <formula1>$CE$71:$CE$75</formula1>
    </dataValidation>
    <dataValidation type="list" allowBlank="1" showInputMessage="1" showErrorMessage="1" sqref="M15:O15 L5:N5">
      <formula1>$CE$148:$CE$176</formula1>
    </dataValidation>
    <dataValidation type="list" allowBlank="1" showInputMessage="1" showErrorMessage="1" sqref="L8:N8">
      <formula1>$CE$417:$CE$430</formula1>
    </dataValidation>
    <dataValidation type="list" allowBlank="1" showInputMessage="1" showErrorMessage="1" sqref="F9">
      <formula1>$CE$76:$CE$144</formula1>
    </dataValidation>
    <dataValidation type="list" allowBlank="1" showInputMessage="1" showErrorMessage="1" sqref="D4:I4">
      <formula1>$CE$63:$CE$64</formula1>
    </dataValidation>
    <dataValidation type="list" allowBlank="1" showInputMessage="1" showErrorMessage="1" sqref="E21:F61">
      <formula1>$BI$16:$BI$241</formula1>
    </dataValidation>
    <dataValidation type="whole" operator="greaterThanOrEqual" allowBlank="1" showInputMessage="1" showErrorMessage="1" sqref="R22 P21:Q61">
      <formula1>0</formula1>
    </dataValidation>
    <dataValidation type="decimal" operator="greaterThanOrEqual" allowBlank="1" showInputMessage="1" showErrorMessage="1" sqref="R23:R61 S21:T61 R21">
      <formula1>0</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Quote Form</vt:lpstr>
      <vt:lpstr>Tooling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setup</dc:creator>
  <cp:lastModifiedBy>setup</cp:lastModifiedBy>
  <dcterms:created xsi:type="dcterms:W3CDTF">2016-10-31T13:40:34Z</dcterms:created>
  <dcterms:modified xsi:type="dcterms:W3CDTF">2016-10-31T13:41:52Z</dcterms:modified>
</cp:coreProperties>
</file>